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JM7\Desktop\232nd\"/>
    </mc:Choice>
  </mc:AlternateContent>
  <xr:revisionPtr revIDLastSave="0" documentId="13_ncr:1_{26326C7B-3BBE-42E3-B964-5512382B0611}" xr6:coauthVersionLast="47" xr6:coauthVersionMax="47" xr10:uidLastSave="{00000000-0000-0000-0000-000000000000}"/>
  <workbookProtection workbookAlgorithmName="SHA-512" workbookHashValue="GProV85yzyd4AZq4BhMSBCYIopvBdtMeWoXzioqpeZeuNYmAVpRNk7Z3BQd1CxsdF1WbHR4AR+jRvaKtvUlAyw==" workbookSaltValue="b69TmqzC+6SW0kn/Rdhanw==" workbookSpinCount="100000" lockStructure="1"/>
  <bookViews>
    <workbookView xWindow="7611" yWindow="77" windowWidth="23426" windowHeight="17623" xr2:uid="{00000000-000D-0000-FFFF-FFFF00000000}"/>
  </bookViews>
  <sheets>
    <sheet name="入力注意事項" sheetId="1" r:id="rId1"/>
    <sheet name="競技者データ入力シート" sheetId="2" r:id="rId2"/>
    <sheet name="大会申込一覧表(印刷して提出)" sheetId="3" r:id="rId3"/>
    <sheet name="NANS Data" sheetId="4" state="hidden" r:id="rId4"/>
    <sheet name="データ" sheetId="5"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データ!$F$28:$F$29</definedName>
    <definedName name="DM" localSheetId="1">データ!$B$28:$B$30</definedName>
    <definedName name="_xlnm.Print_Area" localSheetId="1">競技者データ入力シート!$B$2:$S$58</definedName>
    <definedName name="_xlnm.Print_Area" localSheetId="2">'大会申込一覧表(印刷して提出)'!$B$2:$S$68</definedName>
    <definedName name="_xlnm.Print_Area" localSheetId="0">入力注意事項!$X$6:$AC$36</definedName>
    <definedName name="shubetsu" localSheetId="1">データ!$M$2:$M$6</definedName>
  </definedNames>
  <calcPr calcId="191029"/>
</workbook>
</file>

<file path=xl/calcChain.xml><?xml version="1.0" encoding="utf-8"?>
<calcChain xmlns="http://schemas.openxmlformats.org/spreadsheetml/2006/main">
  <c r="S2" i="2" l="1"/>
  <c r="AB11" i="1"/>
  <c r="Y12" i="1"/>
  <c r="Y11" i="1"/>
  <c r="X6" i="1"/>
  <c r="Q2" i="2" l="1"/>
  <c r="BF9" i="2"/>
  <c r="BF10" i="2"/>
  <c r="BF11" i="2"/>
  <c r="BF12" i="2"/>
  <c r="BF13" i="2"/>
  <c r="BF14" i="2"/>
  <c r="BF15" i="2"/>
  <c r="BF16" i="2"/>
  <c r="BF17" i="2"/>
  <c r="BF18" i="2"/>
  <c r="BF19" i="2"/>
  <c r="BF20" i="2"/>
  <c r="BF21" i="2"/>
  <c r="BF22" i="2"/>
  <c r="BF23" i="2"/>
  <c r="BF24" i="2"/>
  <c r="BF25" i="2"/>
  <c r="BF26" i="2"/>
  <c r="BF27" i="2"/>
  <c r="BF28" i="2"/>
  <c r="BF29" i="2"/>
  <c r="BF30" i="2"/>
  <c r="BF31" i="2"/>
  <c r="BF32" i="2"/>
  <c r="BF8" i="2"/>
  <c r="BF7" i="2" l="1"/>
  <c r="R12" i="3" s="1"/>
  <c r="R11" i="3" s="1"/>
  <c r="CW2" i="4"/>
  <c r="CV2" i="4"/>
  <c r="CU2" i="4"/>
  <c r="CT2" i="4"/>
  <c r="CS2" i="4"/>
  <c r="CR2" i="4"/>
  <c r="CQ2" i="4"/>
  <c r="CP2" i="4"/>
  <c r="CO2" i="4"/>
  <c r="CN2" i="4"/>
  <c r="CM2" i="4"/>
  <c r="CL2" i="4"/>
  <c r="BU2" i="4" l="1"/>
  <c r="X150" i="5"/>
  <c r="W150" i="5"/>
  <c r="S3" i="2" s="1"/>
  <c r="C14" i="4" s="1"/>
  <c r="DC26" i="4"/>
  <c r="DH26" i="4" s="1"/>
  <c r="DI26" i="4" s="1"/>
  <c r="DA26" i="4"/>
  <c r="DF26" i="4" s="1"/>
  <c r="DG26" i="4" s="1"/>
  <c r="BO26" i="4"/>
  <c r="O26" i="4"/>
  <c r="U26" i="4" s="1"/>
  <c r="BN26" i="4" s="1"/>
  <c r="V26" i="4"/>
  <c r="T26" i="4"/>
  <c r="S26" i="4"/>
  <c r="R26" i="4"/>
  <c r="Q26" i="4"/>
  <c r="P26" i="4"/>
  <c r="P32" i="2"/>
  <c r="N26" i="4" s="1"/>
  <c r="M26" i="4"/>
  <c r="J26" i="4"/>
  <c r="L26" i="4" s="1"/>
  <c r="K26" i="4"/>
  <c r="I26" i="4"/>
  <c r="F26" i="4"/>
  <c r="B26" i="4"/>
  <c r="DC25" i="4"/>
  <c r="DH25" i="4" s="1"/>
  <c r="DI25" i="4" s="1"/>
  <c r="DA25" i="4"/>
  <c r="DF25" i="4" s="1"/>
  <c r="DG25" i="4" s="1"/>
  <c r="BO25" i="4"/>
  <c r="O25" i="4"/>
  <c r="U25" i="4" s="1"/>
  <c r="BN25" i="4" s="1"/>
  <c r="V25" i="4"/>
  <c r="T25" i="4"/>
  <c r="S25" i="4"/>
  <c r="R25" i="4"/>
  <c r="Q25" i="4"/>
  <c r="P25" i="4"/>
  <c r="P31" i="2"/>
  <c r="N25" i="4" s="1"/>
  <c r="M25" i="4"/>
  <c r="J25" i="4"/>
  <c r="L25" i="4" s="1"/>
  <c r="K25" i="4"/>
  <c r="I25" i="4"/>
  <c r="F25" i="4"/>
  <c r="B25" i="4"/>
  <c r="DC24" i="4"/>
  <c r="DH24" i="4" s="1"/>
  <c r="DI24" i="4" s="1"/>
  <c r="DA24" i="4"/>
  <c r="DF24" i="4" s="1"/>
  <c r="DG24" i="4" s="1"/>
  <c r="BO24" i="4"/>
  <c r="O24" i="4"/>
  <c r="U24" i="4" s="1"/>
  <c r="BN24" i="4" s="1"/>
  <c r="V24" i="4"/>
  <c r="T24" i="4"/>
  <c r="S24" i="4"/>
  <c r="R24" i="4"/>
  <c r="Q24" i="4"/>
  <c r="P24" i="4"/>
  <c r="P30" i="2"/>
  <c r="N24" i="4" s="1"/>
  <c r="M24" i="4"/>
  <c r="J24" i="4"/>
  <c r="L24" i="4" s="1"/>
  <c r="K24" i="4"/>
  <c r="I24" i="4"/>
  <c r="F24" i="4"/>
  <c r="B24" i="4"/>
  <c r="DC23" i="4"/>
  <c r="DH23" i="4" s="1"/>
  <c r="DI23" i="4" s="1"/>
  <c r="DA23" i="4"/>
  <c r="DF23" i="4" s="1"/>
  <c r="DG23" i="4" s="1"/>
  <c r="BO23" i="4"/>
  <c r="O23" i="4"/>
  <c r="U23" i="4" s="1"/>
  <c r="BN23" i="4" s="1"/>
  <c r="V23" i="4"/>
  <c r="T23" i="4"/>
  <c r="S23" i="4"/>
  <c r="R23" i="4"/>
  <c r="Q23" i="4"/>
  <c r="P23" i="4"/>
  <c r="P29" i="2"/>
  <c r="N23" i="4" s="1"/>
  <c r="M23" i="4"/>
  <c r="J23" i="4"/>
  <c r="L23" i="4" s="1"/>
  <c r="K23" i="4"/>
  <c r="I23" i="4"/>
  <c r="F23" i="4"/>
  <c r="B23" i="4"/>
  <c r="DC22" i="4"/>
  <c r="DH22" i="4" s="1"/>
  <c r="DI22" i="4" s="1"/>
  <c r="DA22" i="4"/>
  <c r="DF22" i="4" s="1"/>
  <c r="DG22" i="4" s="1"/>
  <c r="DD22" i="4"/>
  <c r="DB22" i="4"/>
  <c r="BO22" i="4"/>
  <c r="O22" i="4"/>
  <c r="U22" i="4" s="1"/>
  <c r="BN22" i="4" s="1"/>
  <c r="V22" i="4"/>
  <c r="T22" i="4"/>
  <c r="S22" i="4"/>
  <c r="R22" i="4"/>
  <c r="Q22" i="4"/>
  <c r="P22" i="4"/>
  <c r="P28" i="2"/>
  <c r="N22" i="4" s="1"/>
  <c r="M22" i="4"/>
  <c r="J22" i="4"/>
  <c r="L22" i="4" s="1"/>
  <c r="K22" i="4"/>
  <c r="I22" i="4"/>
  <c r="F22" i="4"/>
  <c r="B22" i="4"/>
  <c r="DC21" i="4"/>
  <c r="DH21" i="4"/>
  <c r="DI21" i="4" s="1"/>
  <c r="DA21" i="4"/>
  <c r="DF21" i="4" s="1"/>
  <c r="DG21" i="4" s="1"/>
  <c r="DD21" i="4"/>
  <c r="BO21" i="4"/>
  <c r="O21" i="4"/>
  <c r="U21" i="4" s="1"/>
  <c r="BN21" i="4" s="1"/>
  <c r="V21" i="4"/>
  <c r="T21" i="4"/>
  <c r="S21" i="4"/>
  <c r="R21" i="4"/>
  <c r="Q21" i="4"/>
  <c r="P21" i="4"/>
  <c r="P27" i="2"/>
  <c r="N21" i="4" s="1"/>
  <c r="M21" i="4"/>
  <c r="J21" i="4"/>
  <c r="L21" i="4" s="1"/>
  <c r="K21" i="4"/>
  <c r="I21" i="4"/>
  <c r="F21" i="4"/>
  <c r="B21" i="4"/>
  <c r="DC20" i="4"/>
  <c r="DH20" i="4" s="1"/>
  <c r="DI20" i="4" s="1"/>
  <c r="DA20" i="4"/>
  <c r="DF20" i="4"/>
  <c r="DG20" i="4" s="1"/>
  <c r="DB20" i="4"/>
  <c r="BO20" i="4"/>
  <c r="O20" i="4"/>
  <c r="U20" i="4" s="1"/>
  <c r="BN20" i="4" s="1"/>
  <c r="V20" i="4"/>
  <c r="T20" i="4"/>
  <c r="S20" i="4"/>
  <c r="R20" i="4"/>
  <c r="Q20" i="4"/>
  <c r="P20" i="4"/>
  <c r="P26" i="2"/>
  <c r="N20" i="4" s="1"/>
  <c r="M20" i="4"/>
  <c r="J20" i="4"/>
  <c r="L20" i="4" s="1"/>
  <c r="K20" i="4"/>
  <c r="I20" i="4"/>
  <c r="F20" i="4"/>
  <c r="B20" i="4"/>
  <c r="DC19" i="4"/>
  <c r="DD19" i="4" s="1"/>
  <c r="DH19" i="4"/>
  <c r="DI19" i="4" s="1"/>
  <c r="DA19" i="4"/>
  <c r="DF19" i="4" s="1"/>
  <c r="DG19" i="4" s="1"/>
  <c r="DB19" i="4"/>
  <c r="BO19" i="4"/>
  <c r="O19" i="4"/>
  <c r="U19" i="4" s="1"/>
  <c r="BN19" i="4" s="1"/>
  <c r="V19" i="4"/>
  <c r="T19" i="4"/>
  <c r="S19" i="4"/>
  <c r="R19" i="4"/>
  <c r="Q19" i="4"/>
  <c r="P19" i="4"/>
  <c r="P25" i="2"/>
  <c r="N19" i="4" s="1"/>
  <c r="M19" i="4"/>
  <c r="J19" i="4"/>
  <c r="L19" i="4" s="1"/>
  <c r="K19" i="4"/>
  <c r="I19" i="4"/>
  <c r="F19" i="4"/>
  <c r="B19" i="4"/>
  <c r="DC18" i="4"/>
  <c r="DH18" i="4" s="1"/>
  <c r="DI18" i="4" s="1"/>
  <c r="DA18" i="4"/>
  <c r="DF18" i="4" s="1"/>
  <c r="DG18" i="4" s="1"/>
  <c r="DD18" i="4"/>
  <c r="DB18" i="4"/>
  <c r="BO18" i="4"/>
  <c r="O18" i="4"/>
  <c r="U18" i="4" s="1"/>
  <c r="BN18" i="4" s="1"/>
  <c r="V18" i="4"/>
  <c r="T18" i="4"/>
  <c r="S18" i="4"/>
  <c r="R18" i="4"/>
  <c r="Q18" i="4"/>
  <c r="P18" i="4"/>
  <c r="P24" i="2"/>
  <c r="N18" i="4" s="1"/>
  <c r="M18" i="4"/>
  <c r="J18" i="4"/>
  <c r="L18" i="4" s="1"/>
  <c r="K18" i="4"/>
  <c r="I18" i="4"/>
  <c r="F18" i="4"/>
  <c r="B18" i="4"/>
  <c r="DC17" i="4"/>
  <c r="DH17" i="4"/>
  <c r="DI17" i="4" s="1"/>
  <c r="DA17" i="4"/>
  <c r="DF17" i="4" s="1"/>
  <c r="DG17" i="4" s="1"/>
  <c r="DD17" i="4"/>
  <c r="BO17" i="4"/>
  <c r="O17" i="4"/>
  <c r="U17" i="4" s="1"/>
  <c r="BN17" i="4" s="1"/>
  <c r="V17" i="4"/>
  <c r="T17" i="4"/>
  <c r="S17" i="4"/>
  <c r="R17" i="4"/>
  <c r="Q17" i="4"/>
  <c r="P17" i="4"/>
  <c r="P23" i="2"/>
  <c r="N17" i="4" s="1"/>
  <c r="M17" i="4"/>
  <c r="J17" i="4"/>
  <c r="L17" i="4" s="1"/>
  <c r="K17" i="4"/>
  <c r="I17" i="4"/>
  <c r="F17" i="4"/>
  <c r="B17" i="4"/>
  <c r="DC16" i="4"/>
  <c r="DH16" i="4" s="1"/>
  <c r="DI16" i="4" s="1"/>
  <c r="DA16" i="4"/>
  <c r="DF16" i="4"/>
  <c r="DG16" i="4" s="1"/>
  <c r="DB16" i="4"/>
  <c r="BO16" i="4"/>
  <c r="O16" i="4"/>
  <c r="U16" i="4" s="1"/>
  <c r="BN16" i="4" s="1"/>
  <c r="V16" i="4"/>
  <c r="T16" i="4"/>
  <c r="S16" i="4"/>
  <c r="R16" i="4"/>
  <c r="Q16" i="4"/>
  <c r="P16" i="4"/>
  <c r="P22" i="2"/>
  <c r="N16" i="4" s="1"/>
  <c r="M16" i="4"/>
  <c r="J16" i="4"/>
  <c r="L16" i="4" s="1"/>
  <c r="K16" i="4"/>
  <c r="I16" i="4"/>
  <c r="F16" i="4"/>
  <c r="B16" i="4"/>
  <c r="DC15" i="4"/>
  <c r="DD15" i="4" s="1"/>
  <c r="DH15" i="4"/>
  <c r="DI15" i="4" s="1"/>
  <c r="DA15" i="4"/>
  <c r="DF15" i="4" s="1"/>
  <c r="DG15" i="4" s="1"/>
  <c r="DB15" i="4"/>
  <c r="BO15" i="4"/>
  <c r="O15" i="4"/>
  <c r="U15" i="4" s="1"/>
  <c r="BN15" i="4" s="1"/>
  <c r="V15" i="4"/>
  <c r="T15" i="4"/>
  <c r="S15" i="4"/>
  <c r="R15" i="4"/>
  <c r="Q15" i="4"/>
  <c r="P15" i="4"/>
  <c r="P21" i="2"/>
  <c r="N15" i="4" s="1"/>
  <c r="M15" i="4"/>
  <c r="J15" i="4"/>
  <c r="L15" i="4" s="1"/>
  <c r="K15" i="4"/>
  <c r="I15" i="4"/>
  <c r="F15" i="4"/>
  <c r="B15" i="4"/>
  <c r="DC14" i="4"/>
  <c r="DH14" i="4" s="1"/>
  <c r="DI14" i="4" s="1"/>
  <c r="DA14" i="4"/>
  <c r="DF14" i="4" s="1"/>
  <c r="DG14" i="4" s="1"/>
  <c r="DD14" i="4"/>
  <c r="DB14" i="4"/>
  <c r="BO14" i="4"/>
  <c r="O14" i="4"/>
  <c r="U14" i="4" s="1"/>
  <c r="BN14" i="4" s="1"/>
  <c r="V14" i="4"/>
  <c r="T14" i="4"/>
  <c r="S14" i="4"/>
  <c r="R14" i="4"/>
  <c r="Q14" i="4"/>
  <c r="P14" i="4"/>
  <c r="P20" i="2"/>
  <c r="N14" i="4" s="1"/>
  <c r="M14" i="4"/>
  <c r="J14" i="4"/>
  <c r="L14" i="4" s="1"/>
  <c r="K14" i="4"/>
  <c r="I14" i="4"/>
  <c r="F14" i="4"/>
  <c r="B14" i="4"/>
  <c r="DC13" i="4"/>
  <c r="DH13" i="4"/>
  <c r="DI13" i="4" s="1"/>
  <c r="DA13" i="4"/>
  <c r="DF13" i="4" s="1"/>
  <c r="DG13" i="4" s="1"/>
  <c r="DD13" i="4"/>
  <c r="BO13" i="4"/>
  <c r="O13" i="4"/>
  <c r="U13" i="4" s="1"/>
  <c r="BN13" i="4" s="1"/>
  <c r="V13" i="4"/>
  <c r="T13" i="4"/>
  <c r="S13" i="4"/>
  <c r="R13" i="4"/>
  <c r="Q13" i="4"/>
  <c r="P13" i="4"/>
  <c r="P19" i="2"/>
  <c r="N13" i="4" s="1"/>
  <c r="M13" i="4"/>
  <c r="J13" i="4"/>
  <c r="L13" i="4" s="1"/>
  <c r="K13" i="4"/>
  <c r="I13" i="4"/>
  <c r="F13" i="4"/>
  <c r="B13" i="4"/>
  <c r="DC12" i="4"/>
  <c r="DH12" i="4" s="1"/>
  <c r="DI12" i="4" s="1"/>
  <c r="DA12" i="4"/>
  <c r="DF12" i="4"/>
  <c r="DG12" i="4" s="1"/>
  <c r="DB12" i="4"/>
  <c r="BO12" i="4"/>
  <c r="O12" i="4"/>
  <c r="U12" i="4" s="1"/>
  <c r="BN12" i="4" s="1"/>
  <c r="V12" i="4"/>
  <c r="T12" i="4"/>
  <c r="S12" i="4"/>
  <c r="R12" i="4"/>
  <c r="Q12" i="4"/>
  <c r="P12" i="4"/>
  <c r="P18" i="2"/>
  <c r="N12" i="4"/>
  <c r="M12" i="4"/>
  <c r="J12" i="4"/>
  <c r="L12" i="4" s="1"/>
  <c r="K12" i="4"/>
  <c r="I12" i="4"/>
  <c r="F12" i="4"/>
  <c r="B12" i="4"/>
  <c r="DC11" i="4"/>
  <c r="DD11" i="4" s="1"/>
  <c r="DH11" i="4"/>
  <c r="DI11" i="4" s="1"/>
  <c r="DA11" i="4"/>
  <c r="DF11" i="4" s="1"/>
  <c r="DG11" i="4" s="1"/>
  <c r="DB11" i="4"/>
  <c r="BO11" i="4"/>
  <c r="O11" i="4"/>
  <c r="U11" i="4" s="1"/>
  <c r="BN11" i="4" s="1"/>
  <c r="V11" i="4"/>
  <c r="T11" i="4"/>
  <c r="S11" i="4"/>
  <c r="R11" i="4"/>
  <c r="Q11" i="4"/>
  <c r="P11" i="4"/>
  <c r="P17" i="2"/>
  <c r="N11" i="4" s="1"/>
  <c r="M11" i="4"/>
  <c r="J11" i="4"/>
  <c r="L11" i="4" s="1"/>
  <c r="K11" i="4"/>
  <c r="I11" i="4"/>
  <c r="F11" i="4"/>
  <c r="B11" i="4"/>
  <c r="DC10" i="4"/>
  <c r="DH10" i="4" s="1"/>
  <c r="DI10" i="4" s="1"/>
  <c r="DA10" i="4"/>
  <c r="DF10" i="4" s="1"/>
  <c r="DG10" i="4" s="1"/>
  <c r="DD10" i="4"/>
  <c r="DB10" i="4"/>
  <c r="BO10" i="4"/>
  <c r="O10" i="4"/>
  <c r="U10" i="4" s="1"/>
  <c r="BN10" i="4" s="1"/>
  <c r="V10" i="4"/>
  <c r="T10" i="4"/>
  <c r="S10" i="4"/>
  <c r="R10" i="4"/>
  <c r="Q10" i="4"/>
  <c r="P10" i="4"/>
  <c r="P16" i="2"/>
  <c r="N10" i="4" s="1"/>
  <c r="M10" i="4"/>
  <c r="J10" i="4"/>
  <c r="L10" i="4" s="1"/>
  <c r="K10" i="4"/>
  <c r="I10" i="4"/>
  <c r="F10" i="4"/>
  <c r="B10" i="4"/>
  <c r="DC9" i="4"/>
  <c r="DH9" i="4"/>
  <c r="DI9" i="4" s="1"/>
  <c r="DA9" i="4"/>
  <c r="DF9" i="4" s="1"/>
  <c r="DG9" i="4" s="1"/>
  <c r="DD9" i="4"/>
  <c r="BO9" i="4"/>
  <c r="O9" i="4"/>
  <c r="U9" i="4" s="1"/>
  <c r="BN9" i="4" s="1"/>
  <c r="V9" i="4"/>
  <c r="T9" i="4"/>
  <c r="S9" i="4"/>
  <c r="R9" i="4"/>
  <c r="Q9" i="4"/>
  <c r="P9" i="4"/>
  <c r="P15" i="2"/>
  <c r="N9" i="4" s="1"/>
  <c r="M9" i="4"/>
  <c r="J9" i="4"/>
  <c r="L9" i="4" s="1"/>
  <c r="K9" i="4"/>
  <c r="I9" i="4"/>
  <c r="F9" i="4"/>
  <c r="B9" i="4"/>
  <c r="DC8" i="4"/>
  <c r="DH8" i="4" s="1"/>
  <c r="DI8" i="4" s="1"/>
  <c r="DA8" i="4"/>
  <c r="DF8" i="4"/>
  <c r="DG8" i="4" s="1"/>
  <c r="DB8" i="4"/>
  <c r="BO8" i="4"/>
  <c r="O8" i="4"/>
  <c r="U8" i="4" s="1"/>
  <c r="BN8" i="4" s="1"/>
  <c r="V8" i="4"/>
  <c r="T8" i="4"/>
  <c r="S8" i="4"/>
  <c r="R8" i="4"/>
  <c r="Q8" i="4"/>
  <c r="P8" i="4"/>
  <c r="P14" i="2"/>
  <c r="N8" i="4" s="1"/>
  <c r="M8" i="4"/>
  <c r="J8" i="4"/>
  <c r="L8" i="4" s="1"/>
  <c r="K8" i="4"/>
  <c r="I8" i="4"/>
  <c r="F8" i="4"/>
  <c r="B8" i="4"/>
  <c r="DC7" i="4"/>
  <c r="DD7" i="4" s="1"/>
  <c r="DH7" i="4"/>
  <c r="DI7" i="4" s="1"/>
  <c r="DA7" i="4"/>
  <c r="DF7" i="4" s="1"/>
  <c r="DG7" i="4" s="1"/>
  <c r="DB7" i="4"/>
  <c r="BO7" i="4"/>
  <c r="O7" i="4"/>
  <c r="U7" i="4" s="1"/>
  <c r="BN7" i="4" s="1"/>
  <c r="V7" i="4"/>
  <c r="T7" i="4"/>
  <c r="S7" i="4"/>
  <c r="R7" i="4"/>
  <c r="Q7" i="4"/>
  <c r="P7" i="4"/>
  <c r="P13" i="2"/>
  <c r="N7" i="4" s="1"/>
  <c r="M7" i="4"/>
  <c r="J7" i="4"/>
  <c r="L7" i="4" s="1"/>
  <c r="K7" i="4"/>
  <c r="I7" i="4"/>
  <c r="F7" i="4"/>
  <c r="B7" i="4"/>
  <c r="DC6" i="4"/>
  <c r="DH6" i="4" s="1"/>
  <c r="DI6" i="4" s="1"/>
  <c r="DA6" i="4"/>
  <c r="DF6" i="4" s="1"/>
  <c r="DG6" i="4" s="1"/>
  <c r="DD6" i="4"/>
  <c r="DB6" i="4"/>
  <c r="BO6" i="4"/>
  <c r="O6" i="4"/>
  <c r="U6" i="4" s="1"/>
  <c r="BN6" i="4" s="1"/>
  <c r="V6" i="4"/>
  <c r="T6" i="4"/>
  <c r="S6" i="4"/>
  <c r="R6" i="4"/>
  <c r="Q6" i="4"/>
  <c r="P6" i="4"/>
  <c r="P12" i="2"/>
  <c r="N6" i="4" s="1"/>
  <c r="M6" i="4"/>
  <c r="J6" i="4"/>
  <c r="L6" i="4" s="1"/>
  <c r="K6" i="4"/>
  <c r="I6" i="4"/>
  <c r="F6" i="4"/>
  <c r="B6" i="4"/>
  <c r="DC5" i="4"/>
  <c r="DD5" i="4" s="1"/>
  <c r="DA5" i="4"/>
  <c r="DF5" i="4" s="1"/>
  <c r="DG5" i="4" s="1"/>
  <c r="BO5" i="4"/>
  <c r="O5" i="4"/>
  <c r="U5" i="4" s="1"/>
  <c r="BN5" i="4" s="1"/>
  <c r="V5" i="4"/>
  <c r="T5" i="4"/>
  <c r="S5" i="4"/>
  <c r="R5" i="4"/>
  <c r="Q5" i="4"/>
  <c r="P5" i="4"/>
  <c r="P11" i="2"/>
  <c r="N5" i="4" s="1"/>
  <c r="M5" i="4"/>
  <c r="J5" i="4"/>
  <c r="L5" i="4" s="1"/>
  <c r="K5" i="4"/>
  <c r="I5" i="4"/>
  <c r="F5" i="4"/>
  <c r="B5" i="4"/>
  <c r="DC4" i="4"/>
  <c r="DH4" i="4" s="1"/>
  <c r="DI4" i="4" s="1"/>
  <c r="DA4" i="4"/>
  <c r="DF4" i="4"/>
  <c r="DG4" i="4" s="1"/>
  <c r="DB4" i="4"/>
  <c r="BO4" i="4"/>
  <c r="O4" i="4"/>
  <c r="U4" i="4" s="1"/>
  <c r="BN4" i="4" s="1"/>
  <c r="V4" i="4"/>
  <c r="T4" i="4"/>
  <c r="S4" i="4"/>
  <c r="R4" i="4"/>
  <c r="Q4" i="4"/>
  <c r="P4" i="4"/>
  <c r="P10" i="2"/>
  <c r="N4" i="4" s="1"/>
  <c r="M4" i="4"/>
  <c r="J4" i="4"/>
  <c r="L4" i="4" s="1"/>
  <c r="K4" i="4"/>
  <c r="I4" i="4"/>
  <c r="F4" i="4"/>
  <c r="B4" i="4"/>
  <c r="DC3" i="4"/>
  <c r="DH3" i="4" s="1"/>
  <c r="DI3" i="4" s="1"/>
  <c r="DA3" i="4"/>
  <c r="DF3" i="4"/>
  <c r="DG3" i="4" s="1"/>
  <c r="DB3" i="4"/>
  <c r="BO3" i="4"/>
  <c r="O3" i="4"/>
  <c r="U3" i="4" s="1"/>
  <c r="BN3" i="4" s="1"/>
  <c r="V3" i="4"/>
  <c r="T3" i="4"/>
  <c r="S3" i="4"/>
  <c r="R3" i="4"/>
  <c r="Q3" i="4"/>
  <c r="P3" i="4"/>
  <c r="P9" i="2"/>
  <c r="N3" i="4" s="1"/>
  <c r="M3" i="4"/>
  <c r="J3" i="4"/>
  <c r="L3" i="4" s="1"/>
  <c r="K3" i="4"/>
  <c r="I3" i="4"/>
  <c r="F3" i="4"/>
  <c r="B3" i="4"/>
  <c r="DC2" i="4"/>
  <c r="DD2" i="4" s="1"/>
  <c r="DH2" i="4"/>
  <c r="DI2" i="4" s="1"/>
  <c r="DA2" i="4"/>
  <c r="DF2" i="4"/>
  <c r="DG2" i="4"/>
  <c r="DB2" i="4"/>
  <c r="CI2" i="4"/>
  <c r="CH2" i="4"/>
  <c r="CG2" i="4"/>
  <c r="CF2" i="4"/>
  <c r="CE2" i="4"/>
  <c r="CD2" i="4"/>
  <c r="CK2" i="4" s="1"/>
  <c r="CC2" i="4"/>
  <c r="CB2" i="4"/>
  <c r="CA2" i="4"/>
  <c r="BZ2" i="4"/>
  <c r="BY2" i="4"/>
  <c r="Y10" i="1"/>
  <c r="AB10" i="1"/>
  <c r="BT2" i="4"/>
  <c r="CJ2" i="4" s="1"/>
  <c r="BO2" i="4"/>
  <c r="O2" i="4"/>
  <c r="U2" i="4" s="1"/>
  <c r="BN2" i="4" s="1"/>
  <c r="V2" i="4"/>
  <c r="T2" i="4"/>
  <c r="S2" i="4"/>
  <c r="R2" i="4"/>
  <c r="Q2" i="4"/>
  <c r="P2" i="4"/>
  <c r="P8" i="2"/>
  <c r="N2" i="4" s="1"/>
  <c r="M2" i="4"/>
  <c r="J2" i="4"/>
  <c r="L2" i="4" s="1"/>
  <c r="K2" i="4"/>
  <c r="I2" i="4"/>
  <c r="F2" i="4"/>
  <c r="B8" i="2"/>
  <c r="D2" i="4" s="1"/>
  <c r="B2" i="4"/>
  <c r="B33" i="2"/>
  <c r="B34" i="2"/>
  <c r="B35" i="2"/>
  <c r="B36" i="2"/>
  <c r="B37" i="2"/>
  <c r="B38" i="2"/>
  <c r="B39" i="2"/>
  <c r="B40" i="2"/>
  <c r="B41" i="2"/>
  <c r="B42" i="2"/>
  <c r="B43" i="2"/>
  <c r="B44" i="2"/>
  <c r="B45" i="2"/>
  <c r="B46" i="2"/>
  <c r="B47" i="2"/>
  <c r="B48" i="2"/>
  <c r="B49" i="2"/>
  <c r="B50" i="2"/>
  <c r="B51" i="2"/>
  <c r="B52" i="2"/>
  <c r="B53" i="2"/>
  <c r="B54" i="2"/>
  <c r="B55" i="2"/>
  <c r="P55" i="2"/>
  <c r="B56" i="2"/>
  <c r="P56" i="2"/>
  <c r="B57" i="2"/>
  <c r="P57" i="2"/>
  <c r="BB57" i="2"/>
  <c r="BC57" i="2"/>
  <c r="BB56" i="2"/>
  <c r="BD56" i="2" s="1"/>
  <c r="BC56" i="2"/>
  <c r="BB55" i="2"/>
  <c r="BC55" i="2"/>
  <c r="BB54" i="2"/>
  <c r="BC54" i="2"/>
  <c r="BD54" i="2"/>
  <c r="BB53" i="2"/>
  <c r="BC53" i="2"/>
  <c r="BB52" i="2"/>
  <c r="BC52" i="2"/>
  <c r="BB51" i="2"/>
  <c r="BC51" i="2"/>
  <c r="BB50" i="2"/>
  <c r="BC50" i="2"/>
  <c r="BD50" i="2"/>
  <c r="BB49" i="2"/>
  <c r="BD49" i="2" s="1"/>
  <c r="BC49" i="2"/>
  <c r="BB48" i="2"/>
  <c r="BD48" i="2" s="1"/>
  <c r="BC48" i="2"/>
  <c r="BB47" i="2"/>
  <c r="BC47" i="2"/>
  <c r="BD47" i="2" s="1"/>
  <c r="BB46" i="2"/>
  <c r="BC46" i="2"/>
  <c r="BD46" i="2"/>
  <c r="BB45" i="2"/>
  <c r="BC45" i="2"/>
  <c r="BB44" i="2"/>
  <c r="BD44" i="2" s="1"/>
  <c r="BC44" i="2"/>
  <c r="BB43" i="2"/>
  <c r="BC43" i="2"/>
  <c r="BD43" i="2" s="1"/>
  <c r="BB42" i="2"/>
  <c r="BD42" i="2" s="1"/>
  <c r="BC42" i="2"/>
  <c r="BB41" i="2"/>
  <c r="BD41" i="2" s="1"/>
  <c r="BC41" i="2"/>
  <c r="BB40" i="2"/>
  <c r="BC40" i="2"/>
  <c r="BB39" i="2"/>
  <c r="BC39" i="2"/>
  <c r="BB38" i="2"/>
  <c r="BD38" i="2" s="1"/>
  <c r="BC38" i="2"/>
  <c r="BB37" i="2"/>
  <c r="BD37" i="2" s="1"/>
  <c r="BC37" i="2"/>
  <c r="BB36" i="2"/>
  <c r="BC36" i="2"/>
  <c r="BB35" i="2"/>
  <c r="BC35" i="2"/>
  <c r="BB34" i="2"/>
  <c r="BD34" i="2" s="1"/>
  <c r="BC34" i="2"/>
  <c r="BB33" i="2"/>
  <c r="BC33" i="2"/>
  <c r="BB32" i="2"/>
  <c r="BC32" i="2"/>
  <c r="BB31" i="2"/>
  <c r="BC31" i="2"/>
  <c r="BB30" i="2"/>
  <c r="BC30" i="2"/>
  <c r="BB29" i="2"/>
  <c r="BC29" i="2"/>
  <c r="BB28" i="2"/>
  <c r="BC28" i="2"/>
  <c r="BB27" i="2"/>
  <c r="BC27" i="2"/>
  <c r="BB26" i="2"/>
  <c r="BC26" i="2"/>
  <c r="BB25" i="2"/>
  <c r="BC25" i="2"/>
  <c r="BB24" i="2"/>
  <c r="BC24" i="2"/>
  <c r="BB23" i="2"/>
  <c r="BC23" i="2"/>
  <c r="BB22" i="2"/>
  <c r="BC22" i="2"/>
  <c r="BB21" i="2"/>
  <c r="BC21" i="2"/>
  <c r="BB20" i="2"/>
  <c r="BC20" i="2"/>
  <c r="BB19" i="2"/>
  <c r="BC19" i="2"/>
  <c r="BB18" i="2"/>
  <c r="BC18" i="2"/>
  <c r="BB17" i="2"/>
  <c r="BC17" i="2"/>
  <c r="BB16" i="2"/>
  <c r="BC16" i="2"/>
  <c r="BB15" i="2"/>
  <c r="BC15" i="2"/>
  <c r="BB14" i="2"/>
  <c r="BC14" i="2"/>
  <c r="BB13" i="2"/>
  <c r="BC13" i="2"/>
  <c r="BB12" i="2"/>
  <c r="BC12" i="2"/>
  <c r="BB11" i="2"/>
  <c r="BC11" i="2"/>
  <c r="BB10" i="2"/>
  <c r="BC10" i="2"/>
  <c r="BB9" i="2"/>
  <c r="BC9" i="2"/>
  <c r="BB8" i="2"/>
  <c r="BC8" i="2"/>
  <c r="F2" i="2"/>
  <c r="AF55" i="1"/>
  <c r="J43" i="1"/>
  <c r="H43" i="1"/>
  <c r="E43" i="1"/>
  <c r="J42" i="1"/>
  <c r="H42" i="1"/>
  <c r="E42" i="1"/>
  <c r="Y16" i="1" l="1"/>
  <c r="Y13" i="1"/>
  <c r="Y17" i="1"/>
  <c r="AB13" i="1"/>
  <c r="C21" i="4"/>
  <c r="C18" i="4"/>
  <c r="C22" i="4"/>
  <c r="C15" i="4"/>
  <c r="C19" i="4"/>
  <c r="C23" i="4"/>
  <c r="C12" i="4"/>
  <c r="C16" i="4"/>
  <c r="C24" i="4"/>
  <c r="C20" i="4"/>
  <c r="C13" i="4"/>
  <c r="C17" i="4"/>
  <c r="C25" i="4"/>
  <c r="C26" i="4"/>
  <c r="BD30" i="2"/>
  <c r="BD23" i="2"/>
  <c r="BD22" i="2"/>
  <c r="BD26" i="2"/>
  <c r="BD19" i="2"/>
  <c r="BD27" i="2"/>
  <c r="BD24" i="2"/>
  <c r="BD32" i="2"/>
  <c r="BD25" i="2"/>
  <c r="BD21" i="2"/>
  <c r="BD28" i="2"/>
  <c r="BD18" i="2"/>
  <c r="C6" i="4"/>
  <c r="C11" i="4"/>
  <c r="C10" i="4"/>
  <c r="C7" i="4"/>
  <c r="C8" i="4"/>
  <c r="C9" i="4"/>
  <c r="BD14" i="2"/>
  <c r="BD17" i="2"/>
  <c r="BD15" i="2"/>
  <c r="BD57" i="2"/>
  <c r="BD36" i="2"/>
  <c r="BD51" i="2"/>
  <c r="BD16" i="2"/>
  <c r="DB25" i="4"/>
  <c r="BD9" i="2"/>
  <c r="AJ10" i="1" s="1"/>
  <c r="BD31" i="2"/>
  <c r="BD45" i="2"/>
  <c r="BD52" i="2"/>
  <c r="DD25" i="4"/>
  <c r="DB23" i="4"/>
  <c r="BD39" i="2"/>
  <c r="BD53" i="2"/>
  <c r="DB9" i="4"/>
  <c r="DB13" i="4"/>
  <c r="DB17" i="4"/>
  <c r="DB21" i="4"/>
  <c r="BD33" i="2"/>
  <c r="BD40" i="2"/>
  <c r="BD12" i="2"/>
  <c r="BD55" i="2"/>
  <c r="DB5" i="4"/>
  <c r="DB24" i="4"/>
  <c r="DB26" i="4"/>
  <c r="DD24" i="4"/>
  <c r="BD13" i="2"/>
  <c r="BD20" i="2"/>
  <c r="DH5" i="4"/>
  <c r="DI5" i="4" s="1"/>
  <c r="BD35" i="2"/>
  <c r="BD29" i="2"/>
  <c r="B9" i="2"/>
  <c r="DD23" i="4"/>
  <c r="BD11" i="2"/>
  <c r="DD3" i="4"/>
  <c r="DD4" i="4"/>
  <c r="DD8" i="4"/>
  <c r="DD12" i="4"/>
  <c r="DD16" i="4"/>
  <c r="DD20" i="4"/>
  <c r="DD26" i="4"/>
  <c r="C4" i="4"/>
  <c r="C2" i="4"/>
  <c r="E2" i="4" s="1"/>
  <c r="C5" i="4"/>
  <c r="C3" i="4"/>
  <c r="BD10" i="2"/>
  <c r="BD8" i="2"/>
  <c r="D3" i="4" l="1"/>
  <c r="E3" i="4" s="1"/>
  <c r="AH11" i="1"/>
  <c r="AH13" i="1"/>
  <c r="AJ13" i="1"/>
  <c r="B10" i="2"/>
  <c r="AJ11" i="1"/>
  <c r="AH10" i="1"/>
  <c r="AJ12" i="1"/>
  <c r="AH12" i="1"/>
  <c r="D4" i="4" l="1"/>
  <c r="B11" i="2"/>
  <c r="D5" i="4" l="1"/>
  <c r="B12" i="2"/>
  <c r="E4" i="4"/>
  <c r="B13" i="2" l="1"/>
  <c r="D7" i="4" s="1"/>
  <c r="E7" i="4" s="1"/>
  <c r="E5" i="4"/>
  <c r="D6" i="4"/>
  <c r="B14" i="2" l="1"/>
  <c r="E6" i="4"/>
  <c r="D8" i="4" l="1"/>
  <c r="E8" i="4" s="1"/>
  <c r="B15" i="2"/>
  <c r="D9" i="4" s="1"/>
  <c r="E9" i="4" s="1"/>
  <c r="B16" i="2" l="1"/>
  <c r="D10" i="4" l="1"/>
  <c r="E10" i="4" s="1"/>
  <c r="B17" i="2"/>
  <c r="D11" i="4" s="1"/>
  <c r="E11" i="4" s="1"/>
  <c r="B18" i="2" l="1"/>
  <c r="D12" i="4" s="1"/>
  <c r="E12" i="4" s="1"/>
  <c r="B19" i="2" l="1"/>
  <c r="D13" i="4" s="1"/>
  <c r="E13" i="4" s="1"/>
  <c r="B20" i="2" l="1"/>
  <c r="D14" i="4" l="1"/>
  <c r="E14" i="4" s="1"/>
  <c r="B21" i="2"/>
  <c r="D15" i="4" s="1"/>
  <c r="E15" i="4" s="1"/>
  <c r="B22" i="2"/>
  <c r="D16" i="4" s="1"/>
  <c r="E16" i="4" s="1"/>
  <c r="B23" i="2"/>
  <c r="B24" i="2" s="1"/>
  <c r="D17" i="4" l="1"/>
  <c r="E17" i="4" s="1"/>
  <c r="D18" i="4"/>
  <c r="E18" i="4" s="1"/>
  <c r="B25" i="2"/>
  <c r="D19" i="4" l="1"/>
  <c r="B26" i="2"/>
  <c r="D20" i="4" l="1"/>
  <c r="B27" i="2"/>
  <c r="E19" i="4"/>
  <c r="E20" i="4" l="1"/>
  <c r="D21" i="4"/>
  <c r="B28" i="2"/>
  <c r="E21" i="4" l="1"/>
  <c r="B29" i="2"/>
  <c r="D23" i="4" s="1"/>
  <c r="E23" i="4" s="1"/>
  <c r="B30" i="2"/>
  <c r="D24" i="4" s="1"/>
  <c r="E24" i="4" s="1"/>
  <c r="B31" i="2"/>
  <c r="D25" i="4" s="1"/>
  <c r="E25" i="4" s="1"/>
  <c r="D22" i="4"/>
  <c r="E22" i="4" l="1"/>
  <c r="B32" i="2"/>
  <c r="J24" i="3" l="1"/>
  <c r="L22" i="3"/>
  <c r="H24" i="3"/>
  <c r="H19" i="3"/>
  <c r="L19" i="3"/>
  <c r="L20" i="3"/>
  <c r="H23" i="3"/>
  <c r="H25" i="3"/>
  <c r="L23" i="3"/>
  <c r="H22" i="3"/>
  <c r="J18" i="3"/>
  <c r="J22" i="3"/>
  <c r="L25" i="3"/>
  <c r="J20" i="3"/>
  <c r="L18" i="3"/>
  <c r="J21" i="3"/>
  <c r="J25" i="3"/>
  <c r="L21" i="3"/>
  <c r="L26" i="3"/>
  <c r="H21" i="3"/>
  <c r="J19" i="3"/>
  <c r="J17" i="3"/>
  <c r="H18" i="3"/>
  <c r="J23" i="3"/>
  <c r="J27" i="3"/>
  <c r="L17" i="3"/>
  <c r="H17" i="3"/>
  <c r="L27" i="3"/>
  <c r="H27" i="3"/>
  <c r="L24" i="3"/>
  <c r="J28" i="3"/>
  <c r="J26" i="3"/>
  <c r="H20" i="3"/>
  <c r="H26" i="3"/>
  <c r="J30" i="3"/>
  <c r="L28" i="3"/>
  <c r="H28" i="3"/>
  <c r="J32" i="3"/>
  <c r="L29" i="3"/>
  <c r="H29" i="3"/>
  <c r="H30" i="3"/>
  <c r="J31" i="3"/>
  <c r="J29" i="3"/>
  <c r="L30" i="3"/>
  <c r="L32" i="3"/>
  <c r="L31" i="3"/>
  <c r="J39" i="3"/>
  <c r="H40" i="3"/>
  <c r="J37" i="3"/>
  <c r="J40" i="3"/>
  <c r="L35" i="3"/>
  <c r="H38" i="3"/>
  <c r="H32" i="3"/>
  <c r="H39" i="3"/>
  <c r="L40" i="3"/>
  <c r="J35" i="3"/>
  <c r="J34" i="3"/>
  <c r="L36" i="3"/>
  <c r="L38" i="3"/>
  <c r="H36" i="3"/>
  <c r="J38" i="3"/>
  <c r="L39" i="3"/>
  <c r="L37" i="3"/>
  <c r="H35" i="3"/>
  <c r="L33" i="3"/>
  <c r="H34" i="3"/>
  <c r="L34" i="3"/>
  <c r="H31" i="3"/>
  <c r="H37" i="3"/>
  <c r="J36" i="3"/>
  <c r="H33" i="3"/>
  <c r="J33" i="3"/>
  <c r="D26" i="4"/>
  <c r="H59" i="3"/>
  <c r="H45" i="3"/>
  <c r="H54" i="3"/>
  <c r="J65" i="3"/>
  <c r="L47" i="3"/>
  <c r="J52" i="3"/>
  <c r="J44" i="3"/>
  <c r="H55" i="3"/>
  <c r="H53" i="3"/>
  <c r="L51" i="3"/>
  <c r="L53" i="3"/>
  <c r="J46" i="3"/>
  <c r="L61" i="3"/>
  <c r="H46" i="3"/>
  <c r="H43" i="3"/>
  <c r="L63" i="3"/>
  <c r="L57" i="3"/>
  <c r="L42" i="3"/>
  <c r="H60" i="3"/>
  <c r="H42" i="3"/>
  <c r="J47" i="3"/>
  <c r="J43" i="3"/>
  <c r="J48" i="3"/>
  <c r="J62" i="3"/>
  <c r="L60" i="3"/>
  <c r="L41" i="3"/>
  <c r="L59" i="3"/>
  <c r="L44" i="3"/>
  <c r="J41" i="3"/>
  <c r="H61" i="3"/>
  <c r="H66" i="3"/>
  <c r="H48" i="3"/>
  <c r="J51" i="3"/>
  <c r="H56" i="3"/>
  <c r="L49" i="3"/>
  <c r="J54" i="3"/>
  <c r="J60" i="3"/>
  <c r="L56" i="3"/>
  <c r="L48" i="3"/>
  <c r="J55" i="3"/>
  <c r="J66" i="3"/>
  <c r="J49" i="3"/>
  <c r="J64" i="3"/>
  <c r="L45" i="3"/>
  <c r="L58" i="3"/>
  <c r="L62" i="3"/>
  <c r="H57" i="3"/>
  <c r="J57" i="3"/>
  <c r="H44" i="3"/>
  <c r="J45" i="3"/>
  <c r="H50" i="3"/>
  <c r="H62" i="3"/>
  <c r="J63" i="3"/>
  <c r="L65" i="3"/>
  <c r="L66" i="3"/>
  <c r="H47" i="3"/>
  <c r="J56" i="3"/>
  <c r="H65" i="3"/>
  <c r="J53" i="3"/>
  <c r="H51" i="3"/>
  <c r="J42" i="3"/>
  <c r="L46" i="3"/>
  <c r="L50" i="3"/>
  <c r="L43" i="3"/>
  <c r="L54" i="3"/>
  <c r="H41" i="3"/>
  <c r="L64" i="3"/>
  <c r="J50" i="3"/>
  <c r="L52" i="3"/>
  <c r="J61" i="3"/>
  <c r="L55" i="3"/>
  <c r="J58" i="3"/>
  <c r="J59" i="3"/>
  <c r="H63" i="3"/>
  <c r="H58" i="3"/>
  <c r="H49" i="3"/>
  <c r="H64" i="3"/>
  <c r="H52" i="3"/>
  <c r="C35" i="3" l="1"/>
  <c r="G35" i="3"/>
  <c r="G33" i="3"/>
  <c r="C34" i="3"/>
  <c r="C38" i="3"/>
  <c r="C40" i="3"/>
  <c r="G34" i="3"/>
  <c r="I35" i="3"/>
  <c r="I40" i="3"/>
  <c r="D34" i="3"/>
  <c r="I36" i="3"/>
  <c r="D35" i="3"/>
  <c r="C36" i="3"/>
  <c r="G39" i="3"/>
  <c r="G37" i="3"/>
  <c r="I37" i="3"/>
  <c r="I34" i="3"/>
  <c r="D39" i="3"/>
  <c r="D40" i="3"/>
  <c r="G36" i="3"/>
  <c r="I39" i="3"/>
  <c r="G30" i="3"/>
  <c r="C39" i="3"/>
  <c r="G32" i="3"/>
  <c r="D36" i="3"/>
  <c r="G40" i="3"/>
  <c r="I33" i="3"/>
  <c r="D33" i="3"/>
  <c r="D37" i="3"/>
  <c r="D32" i="3"/>
  <c r="G38" i="3"/>
  <c r="C37" i="3"/>
  <c r="I38" i="3"/>
  <c r="D38" i="3"/>
  <c r="E26" i="4"/>
  <c r="C53" i="3"/>
  <c r="C55" i="3"/>
  <c r="G46" i="3"/>
  <c r="I64" i="3"/>
  <c r="G64" i="3"/>
  <c r="D50" i="3"/>
  <c r="D56" i="3"/>
  <c r="C46" i="3"/>
  <c r="D61" i="3"/>
  <c r="G61" i="3"/>
  <c r="D45" i="3"/>
  <c r="G50" i="3"/>
  <c r="D51" i="3"/>
  <c r="C59" i="3"/>
  <c r="D65" i="3"/>
  <c r="I57" i="3"/>
  <c r="G58" i="3"/>
  <c r="D64" i="3"/>
  <c r="D62" i="3"/>
  <c r="C61" i="3"/>
  <c r="G43" i="3"/>
  <c r="C57" i="3"/>
  <c r="I51" i="3"/>
  <c r="D54" i="3"/>
  <c r="G53" i="3"/>
  <c r="G62" i="3"/>
  <c r="I44" i="3"/>
  <c r="C50" i="3"/>
  <c r="I54" i="3"/>
  <c r="D44" i="3"/>
  <c r="G44" i="3"/>
  <c r="C41" i="3"/>
  <c r="I61" i="3"/>
  <c r="G42" i="3"/>
  <c r="G60" i="3"/>
  <c r="D43" i="3"/>
  <c r="I65" i="3"/>
  <c r="D48" i="3"/>
  <c r="G48" i="3"/>
  <c r="D66" i="3"/>
  <c r="I60" i="3"/>
  <c r="D41" i="3"/>
  <c r="G41" i="3"/>
  <c r="D59" i="3"/>
  <c r="G63" i="3"/>
  <c r="G52" i="3"/>
  <c r="C43" i="3"/>
  <c r="G59" i="3"/>
  <c r="C54" i="3"/>
  <c r="I43" i="3"/>
  <c r="C58" i="3"/>
  <c r="G66" i="3"/>
  <c r="I62" i="3"/>
  <c r="C64" i="3"/>
  <c r="G54" i="3"/>
  <c r="C60" i="3"/>
  <c r="D46" i="3"/>
  <c r="I46" i="3"/>
  <c r="D52" i="3"/>
  <c r="G47" i="3"/>
  <c r="C45" i="3"/>
  <c r="I41" i="3"/>
  <c r="D58" i="3"/>
  <c r="C52" i="3"/>
  <c r="C62" i="3"/>
  <c r="G49" i="3"/>
  <c r="I50" i="3"/>
  <c r="C49" i="3"/>
  <c r="I42" i="3"/>
  <c r="I56" i="3"/>
  <c r="C48" i="3"/>
  <c r="I45" i="3"/>
  <c r="D55" i="3"/>
  <c r="I58" i="3"/>
  <c r="I63" i="3"/>
  <c r="C65" i="3"/>
  <c r="G51" i="3"/>
  <c r="G45" i="3"/>
  <c r="D53" i="3"/>
  <c r="C63" i="3"/>
  <c r="I49" i="3"/>
  <c r="C47" i="3"/>
  <c r="I59" i="3"/>
  <c r="D49" i="3"/>
  <c r="G56" i="3"/>
  <c r="C56" i="3"/>
  <c r="D47" i="3"/>
  <c r="G55" i="3"/>
  <c r="I55" i="3"/>
  <c r="C51" i="3"/>
  <c r="I52" i="3"/>
  <c r="D42" i="3"/>
  <c r="D57" i="3"/>
  <c r="D63" i="3"/>
  <c r="G57" i="3"/>
  <c r="I48" i="3"/>
  <c r="I53" i="3"/>
  <c r="C42" i="3"/>
  <c r="C66" i="3"/>
  <c r="I47" i="3"/>
  <c r="C44" i="3"/>
  <c r="G65" i="3"/>
  <c r="I66" i="3"/>
  <c r="D60" i="3"/>
  <c r="Y18" i="1"/>
  <c r="BX2" i="4" s="1"/>
  <c r="D17" i="3" l="1"/>
  <c r="C22" i="3"/>
  <c r="I22" i="3"/>
  <c r="D23" i="3"/>
  <c r="G23" i="3"/>
  <c r="G26" i="3"/>
  <c r="G21" i="3"/>
  <c r="D24" i="3"/>
  <c r="G24" i="3"/>
  <c r="I23" i="3"/>
  <c r="I19" i="3"/>
  <c r="C23" i="3"/>
  <c r="D21" i="3"/>
  <c r="D18" i="3"/>
  <c r="C19" i="3"/>
  <c r="C21" i="3"/>
  <c r="C18" i="3"/>
  <c r="I24" i="3"/>
  <c r="I21" i="3"/>
  <c r="C17" i="3"/>
  <c r="D20" i="3"/>
  <c r="G17" i="3"/>
  <c r="G27" i="3"/>
  <c r="D19" i="3"/>
  <c r="I18" i="3"/>
  <c r="G20" i="3"/>
  <c r="D27" i="3"/>
  <c r="I26" i="3"/>
  <c r="I20" i="3"/>
  <c r="D22" i="3"/>
  <c r="G22" i="3"/>
  <c r="C24" i="3"/>
  <c r="C25" i="3"/>
  <c r="G18" i="3"/>
  <c r="G19" i="3"/>
  <c r="G25" i="3"/>
  <c r="I17" i="3"/>
  <c r="D26" i="3"/>
  <c r="I25" i="3"/>
  <c r="C27" i="3"/>
  <c r="C20" i="3"/>
  <c r="C26" i="3"/>
  <c r="I27" i="3"/>
  <c r="D25" i="3"/>
  <c r="D28" i="3"/>
  <c r="G29" i="3"/>
  <c r="G28" i="3"/>
  <c r="C30" i="3"/>
  <c r="I29" i="3"/>
  <c r="C28" i="3"/>
  <c r="D29" i="3"/>
  <c r="C29" i="3"/>
  <c r="I28" i="3"/>
  <c r="C31" i="3"/>
  <c r="I32" i="3"/>
  <c r="D30" i="3"/>
  <c r="D31" i="3"/>
  <c r="C32" i="3"/>
  <c r="I31" i="3"/>
  <c r="C33" i="3"/>
  <c r="I30" i="3"/>
  <c r="G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200-000001000000}">
      <text>
        <r>
          <rPr>
            <sz val="11"/>
            <rFont val="ＭＳ Ｐゴシック"/>
            <family val="3"/>
            <charset val="128"/>
            <scheme val="minor"/>
          </rPr>
          <t xml:space="preserve">
</t>
        </r>
      </text>
    </comment>
    <comment ref="P6" authorId="0" shapeId="0" xr:uid="{00000000-0006-0000-0200-000002000000}">
      <text>
        <r>
          <rPr>
            <sz val="11"/>
            <rFont val="ＭＳ Ｐゴシック"/>
            <family val="3"/>
            <charset val="128"/>
            <scheme val="minor"/>
          </rPr>
          <t xml:space="preserve">プログラム表示用。
４～７文字で入力
</t>
        </r>
      </text>
    </comment>
  </commentList>
</comments>
</file>

<file path=xl/sharedStrings.xml><?xml version="1.0" encoding="utf-8"?>
<sst xmlns="http://schemas.openxmlformats.org/spreadsheetml/2006/main" count="701" uniqueCount="506">
  <si>
    <t>参加申込手続</t>
  </si>
  <si>
    <t>申込ファイル</t>
  </si>
  <si>
    <r>
      <rPr>
        <b/>
        <sz val="14"/>
        <color rgb="FFFF0000"/>
        <rFont val="ＭＳ Ｐゴシック"/>
        <family val="3"/>
        <charset val="128"/>
      </rPr>
      <t>１、</t>
    </r>
    <r>
      <rPr>
        <b/>
        <sz val="12"/>
        <rFont val="ＭＳ Ｐゴシック"/>
        <family val="3"/>
        <charset val="128"/>
      </rPr>
      <t>競技者データ入力</t>
    </r>
  </si>
  <si>
    <t>入力については下記注意事項で確認。入力完了後右の各申込集計表で確認</t>
  </si>
  <si>
    <t>この申込種目人数一覧表は、確認用で印刷できます</t>
  </si>
  <si>
    <r>
      <rPr>
        <b/>
        <sz val="12"/>
        <rFont val="MS PGothic"/>
        <family val="3"/>
        <charset val="128"/>
      </rPr>
      <t xml:space="preserve">　
</t>
    </r>
    <r>
      <rPr>
        <b/>
        <sz val="14"/>
        <color rgb="FFFF0000"/>
        <rFont val="ＭＳ Ｐゴシック"/>
        <family val="3"/>
        <charset val="128"/>
      </rPr>
      <t>２、</t>
    </r>
    <r>
      <rPr>
        <b/>
        <sz val="12"/>
        <rFont val="ＭＳ Ｐゴシック"/>
        <family val="3"/>
        <charset val="128"/>
      </rPr>
      <t xml:space="preserve">大 会 申 込 一 覧 表
（団体情報・競技者一覧）
</t>
    </r>
  </si>
  <si>
    <r>
      <rPr>
        <sz val="13"/>
        <rFont val="MS PGothic"/>
        <family val="3"/>
        <charset val="128"/>
      </rPr>
      <t>* 大会申込一覧表は、入力完了後確認。
   印刷して</t>
    </r>
    <r>
      <rPr>
        <b/>
        <sz val="12"/>
        <color rgb="FFFF0000"/>
        <rFont val="ＭＳ Ｐゴシック"/>
        <family val="3"/>
        <charset val="128"/>
      </rPr>
      <t>所属長印を押印、当日受付に提出。</t>
    </r>
  </si>
  <si>
    <t xml:space="preserve">    参　加　申　込　種　目　別　人　数　集　計</t>
  </si>
  <si>
    <t>男 子 種 目 名</t>
  </si>
  <si>
    <t xml:space="preserve"> 人数</t>
  </si>
  <si>
    <t>女 子 種 目 名</t>
  </si>
  <si>
    <t>一般男子砲丸投(7.260kg)</t>
  </si>
  <si>
    <t>人</t>
  </si>
  <si>
    <t>一般女子砲丸投(4.000kg)</t>
  </si>
  <si>
    <t>AM</t>
  </si>
  <si>
    <t>AF</t>
  </si>
  <si>
    <t>一般男子円盤投(2.000kg)</t>
  </si>
  <si>
    <t>一般女子円盤投(1.000kg)</t>
  </si>
  <si>
    <t>BM</t>
  </si>
  <si>
    <t>BF</t>
  </si>
  <si>
    <t>申込</t>
  </si>
  <si>
    <r>
      <rPr>
        <sz val="13"/>
        <rFont val="MS Gothic"/>
        <family val="3"/>
        <charset val="128"/>
      </rPr>
      <t>入力完了ファイル名は、</t>
    </r>
    <r>
      <rPr>
        <b/>
        <sz val="13"/>
        <color rgb="FFFF0000"/>
        <rFont val="ＭＳ ゴシック"/>
        <family val="3"/>
        <charset val="128"/>
      </rPr>
      <t>略称</t>
    </r>
    <r>
      <rPr>
        <b/>
        <sz val="13"/>
        <color rgb="FFFF0000"/>
        <rFont val="ＭＳ ゴシック"/>
        <family val="3"/>
        <charset val="128"/>
      </rPr>
      <t>団体名○○○を先頭に入力変更保存、</t>
    </r>
  </si>
  <si>
    <t>添付送信先。
entry@mrk-tandf.jp</t>
  </si>
  <si>
    <t>一般男子ハンマー投(7.260kg)</t>
  </si>
  <si>
    <t>一般女子ハンマー投(4.000kg)</t>
  </si>
  <si>
    <t>CM</t>
  </si>
  <si>
    <t>CF</t>
  </si>
  <si>
    <t>DM</t>
  </si>
  <si>
    <t>DF</t>
  </si>
  <si>
    <t>高校男子砲丸投(6.000kg)</t>
  </si>
  <si>
    <t>高校女子砲丸投(4.000kg)</t>
  </si>
  <si>
    <t>参加費</t>
  </si>
  <si>
    <t xml:space="preserve">  受付受理確認団体リスト発表後、指定口座への振込納入。(ＨＰ参照,受付団体番号要確認)</t>
  </si>
  <si>
    <t>高校男子円盤投(1.750kg)</t>
  </si>
  <si>
    <t>高校女子円盤投(1.000kg)</t>
  </si>
  <si>
    <t xml:space="preserve"> 競技会当日</t>
  </si>
  <si>
    <t xml:space="preserve">  団体受付で所属長押印済み｢大会申込一覧表｣提出・参加費振替振込票の提示確認。</t>
  </si>
  <si>
    <t>高校男子ハンマー投(6.000kg)</t>
  </si>
  <si>
    <t>高校女子ハンマー投(4.000kg)</t>
  </si>
  <si>
    <t>「競技者データ入力シート」の入力について。</t>
  </si>
  <si>
    <t>中学男子円盤投(1.500kg)</t>
  </si>
  <si>
    <t>中学女子円盤投(1.000kg)</t>
  </si>
  <si>
    <r>
      <rPr>
        <sz val="13"/>
        <rFont val="MS Gothic"/>
        <family val="3"/>
        <charset val="128"/>
      </rPr>
      <t>　</t>
    </r>
    <r>
      <rPr>
        <b/>
        <sz val="13"/>
        <rFont val="ＭＳ ゴシック"/>
        <family val="3"/>
        <charset val="128"/>
      </rPr>
      <t>＊</t>
    </r>
    <r>
      <rPr>
        <sz val="13"/>
        <rFont val="ＭＳ ゴシック"/>
        <family val="3"/>
        <charset val="128"/>
      </rPr>
      <t>　データは、左側から順に入力。種別・性別が未入力の場合、競技種目の選択ができません。</t>
    </r>
  </si>
  <si>
    <t>計</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</si>
  <si>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</si>
  <si>
    <t>　　　　　　　　　　競技者データ・申込種目の全入力完了後、右の「申込種目人数一覧表」で、確認。</t>
  </si>
  <si>
    <t>参加申込費集計</t>
  </si>
  <si>
    <t>番号</t>
  </si>
  <si>
    <t>ﾅﾝﾊﾞｰ</t>
  </si>
  <si>
    <t>競技者氏名</t>
  </si>
  <si>
    <t>ﾌﾘｶﾞﾅ</t>
  </si>
  <si>
    <t>英語表記</t>
  </si>
  <si>
    <t>種
別</t>
  </si>
  <si>
    <t>性
別</t>
  </si>
  <si>
    <t>学
年</t>
  </si>
  <si>
    <t>生
年</t>
  </si>
  <si>
    <t>月
日</t>
  </si>
  <si>
    <t>JAAF ID</t>
  </si>
  <si>
    <t>登録
地区</t>
  </si>
  <si>
    <t>国
籍</t>
  </si>
  <si>
    <t>男　子　計</t>
  </si>
  <si>
    <t>姓</t>
  </si>
  <si>
    <t>名</t>
  </si>
  <si>
    <t>ｾｲ</t>
  </si>
  <si>
    <t>ﾒｲ</t>
  </si>
  <si>
    <t>女　子　計</t>
  </si>
  <si>
    <t>記入例</t>
  </si>
  <si>
    <t>小林</t>
  </si>
  <si>
    <t>太郎</t>
  </si>
  <si>
    <t>ｺﾊﾞﾔｼ</t>
  </si>
  <si>
    <t>ﾀﾛｳ</t>
  </si>
  <si>
    <t>KOBAYASHI Taro</t>
  </si>
  <si>
    <t>一般</t>
  </si>
  <si>
    <t>男</t>
  </si>
  <si>
    <t>2005</t>
  </si>
  <si>
    <t>0821</t>
  </si>
  <si>
    <t>00000000000</t>
  </si>
  <si>
    <t>千　葉</t>
  </si>
  <si>
    <t>JPN</t>
  </si>
  <si>
    <t>参加申込費計</t>
  </si>
  <si>
    <t>佐藤</t>
  </si>
  <si>
    <t>花子</t>
  </si>
  <si>
    <t>ｻﾄｳ</t>
  </si>
  <si>
    <t>ﾊﾅｺ</t>
  </si>
  <si>
    <t>SATO Hanako</t>
  </si>
  <si>
    <t>高校</t>
  </si>
  <si>
    <t>女</t>
  </si>
  <si>
    <t>2</t>
  </si>
  <si>
    <t>2006</t>
  </si>
  <si>
    <t>1103</t>
  </si>
  <si>
    <t>＊</t>
  </si>
  <si>
    <r>
      <rPr>
        <b/>
        <sz val="18"/>
        <color rgb="FFFF0000"/>
        <rFont val="MS PGothic"/>
        <family val="3"/>
        <charset val="128"/>
      </rPr>
      <t>＊</t>
    </r>
    <r>
      <rPr>
        <b/>
        <sz val="12"/>
        <color rgb="FFFF0000"/>
        <rFont val="ＭＳ Ｐゴシック"/>
        <family val="3"/>
        <charset val="128"/>
      </rPr>
      <t>、</t>
    </r>
  </si>
  <si>
    <t>番号は、申込競技者の累計です。競技者氏名の姓が入力されたら累計表示します。</t>
  </si>
  <si>
    <t>1、</t>
  </si>
  <si>
    <t>今年度の都道府県登録番号。</t>
  </si>
  <si>
    <t>2、</t>
  </si>
  <si>
    <t xml:space="preserve">姓名が外字の場合、番組編成で表示が「？」「・」になります。「ひらがな」または表示が、日常で許容表記され使用する漢字で入力。
</t>
  </si>
  <si>
    <t>3、</t>
  </si>
  <si>
    <t>半角ｶﾀｶﾅで入力</t>
  </si>
  <si>
    <t>4、</t>
  </si>
  <si>
    <t xml:space="preserve">半角英数で入力
</t>
  </si>
  <si>
    <t>5、</t>
  </si>
  <si>
    <t xml:space="preserve">ドロップダウンリストから選択入力。
</t>
  </si>
  <si>
    <t>6、</t>
  </si>
  <si>
    <t>7、</t>
  </si>
  <si>
    <t>8、</t>
  </si>
  <si>
    <t>9、</t>
  </si>
  <si>
    <t>10、</t>
  </si>
  <si>
    <t xml:space="preserve">入力省略可
</t>
  </si>
  <si>
    <t>11、</t>
  </si>
  <si>
    <t>12、</t>
  </si>
  <si>
    <t xml:space="preserve">競技者氏名の姓を入力後に「JPN」が表示されます。もし違う場合は半角英数で入力。
</t>
  </si>
  <si>
    <t>①</t>
  </si>
  <si>
    <t>②　③</t>
  </si>
  <si>
    <t>④</t>
  </si>
  <si>
    <t>申込種目のドロップリスト選択入力、ベスト記録について。</t>
  </si>
  <si>
    <t>種目の選択は、競技者の種別と性別の選択入力完了後。</t>
  </si>
  <si>
    <t>②</t>
  </si>
  <si>
    <t>ベスト記録データは、基本的に公認大会記録。ベスト記録データは、番組編成の基本になります。下記④参照</t>
  </si>
  <si>
    <t>③</t>
  </si>
  <si>
    <t>記録数値の入力については、下記。</t>
  </si>
  <si>
    <t>　　ベスト記録の入力ルールについて (半角英数モードで入力）。区切りは［m］。</t>
  </si>
  <si>
    <t>砲丸・円盤・ハンマー･ヤリ ⇒　10m85、30m85、40m36、45ｍ78　の様に</t>
  </si>
  <si>
    <t>中学</t>
  </si>
  <si>
    <t>公認競技会記録がない場合、練習(校内)記録会などでも可。</t>
  </si>
  <si>
    <t>小学</t>
  </si>
  <si>
    <t>競 技 会 名</t>
  </si>
  <si>
    <t>競 技 者 デ ー タ 入 力 シ ー ト</t>
  </si>
  <si>
    <t>種目選択は、種別・性別の選択入力後、可能です。</t>
  </si>
  <si>
    <t>登録
ﾅﾝﾊﾞｰ</t>
  </si>
  <si>
    <t>国籍</t>
  </si>
  <si>
    <t>種目選択</t>
  </si>
  <si>
    <t>ベスト記録</t>
  </si>
  <si>
    <t>競技会名</t>
  </si>
  <si>
    <t>ﾘﾚｰ
ﾁｰﾑ</t>
  </si>
  <si>
    <t>OP</t>
  </si>
  <si>
    <t>45m78</t>
  </si>
  <si>
    <t>2020記録会</t>
  </si>
  <si>
    <t/>
  </si>
  <si>
    <t>12m34</t>
  </si>
  <si>
    <t>春季記録会</t>
  </si>
  <si>
    <t>東　京</t>
  </si>
  <si>
    <t xml:space="preserve">                                                                                                                                                </t>
  </si>
  <si>
    <t xml:space="preserve"> 大　会　申　込　一　覧　表 </t>
  </si>
  <si>
    <t>ﾌﾘｶﾅ（半角）</t>
  </si>
  <si>
    <t>団体 登録
都道府県名</t>
  </si>
  <si>
    <t>団 体 ･ チーム登録名</t>
  </si>
  <si>
    <t>団体略称名</t>
  </si>
  <si>
    <t>団　体　所　在　地
（個人申込者は住所）</t>
  </si>
  <si>
    <t>〒</t>
  </si>
  <si>
    <t>Tel</t>
  </si>
  <si>
    <t>Fax</t>
  </si>
  <si>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</si>
  <si>
    <t>所　属　長　名
（個人申込は責任者名）</t>
  </si>
  <si>
    <t>申込責任者
連絡先電話</t>
  </si>
  <si>
    <t>競 技 者 氏 名</t>
  </si>
  <si>
    <t>種 別</t>
  </si>
  <si>
    <t>学 年</t>
  </si>
  <si>
    <t>種 目 １</t>
  </si>
  <si>
    <t>種 目 ２</t>
  </si>
  <si>
    <t>種 目 ３</t>
  </si>
  <si>
    <t>種 目 ４</t>
  </si>
  <si>
    <t>種 目 ５</t>
  </si>
  <si>
    <t>申込ﾌｧｲﾙ
ナンバー</t>
  </si>
  <si>
    <t>団体内
競技者番号</t>
  </si>
  <si>
    <t>競技者NO</t>
  </si>
  <si>
    <t>所属コード1</t>
  </si>
  <si>
    <t>所属コード2</t>
  </si>
  <si>
    <t>ナンバー</t>
  </si>
  <si>
    <t>ナンバー2</t>
  </si>
  <si>
    <t>競技者名</t>
  </si>
  <si>
    <t>競技者名カナ</t>
  </si>
  <si>
    <t>競技者名
略称</t>
  </si>
  <si>
    <t>競技者名英字</t>
  </si>
  <si>
    <t>性別</t>
  </si>
  <si>
    <t>学年</t>
  </si>
  <si>
    <t>生年</t>
  </si>
  <si>
    <t>月日</t>
  </si>
  <si>
    <t>個人所属地名</t>
  </si>
  <si>
    <t>陸連登録
個人コード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</si>
  <si>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</si>
  <si>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</si>
  <si>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</si>
  <si>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</si>
  <si>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</si>
  <si>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</si>
  <si>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</si>
  <si>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</si>
  <si>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</si>
  <si>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</si>
  <si>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</si>
  <si>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</si>
  <si>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</si>
  <si>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</si>
  <si>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</si>
  <si>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</si>
  <si>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</si>
  <si>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</si>
  <si>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</si>
  <si>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</si>
  <si>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種別</t>
  </si>
  <si>
    <t>チーム</t>
  </si>
  <si>
    <t>チームNo</t>
  </si>
  <si>
    <t>所属コード</t>
  </si>
  <si>
    <t>チーム名</t>
  </si>
  <si>
    <t>チームカナ</t>
  </si>
  <si>
    <t>チーム略称</t>
  </si>
  <si>
    <t>チーム正式名称</t>
  </si>
  <si>
    <t>ID</t>
  </si>
  <si>
    <t>競技者No
ｺﾋﾟｰ後注意</t>
  </si>
  <si>
    <t>競技コード</t>
  </si>
  <si>
    <t>自己記録</t>
  </si>
  <si>
    <t>種目確認
１</t>
  </si>
  <si>
    <t>種目確認
2</t>
  </si>
  <si>
    <t>種目確認
３</t>
  </si>
  <si>
    <t>種目確認
４</t>
  </si>
  <si>
    <t>団体番号</t>
  </si>
  <si>
    <t>競技参加費</t>
  </si>
  <si>
    <t>プロ冊数</t>
  </si>
  <si>
    <t>振込額計</t>
  </si>
  <si>
    <t>所属地
コード</t>
  </si>
  <si>
    <t>所属名</t>
  </si>
  <si>
    <t>所属名
カナ</t>
  </si>
  <si>
    <t>所属名
略称</t>
  </si>
  <si>
    <t>団体住所
郵便番号</t>
  </si>
  <si>
    <t>団体住所</t>
  </si>
  <si>
    <t>所属名
正式</t>
  </si>
  <si>
    <t>申込責任者</t>
  </si>
  <si>
    <t>責任者
電話番号</t>
  </si>
  <si>
    <t>競技名（男子）</t>
  </si>
  <si>
    <t>競技名</t>
  </si>
  <si>
    <t>種目区分</t>
  </si>
  <si>
    <t>競技名（女子）</t>
  </si>
  <si>
    <t>所属地</t>
  </si>
  <si>
    <t>コード</t>
  </si>
  <si>
    <t>競技
コード</t>
  </si>
  <si>
    <t>競技名(正式競技名)</t>
  </si>
  <si>
    <t>男子リレー
競技コード</t>
  </si>
  <si>
    <t>男子リレー競技名</t>
  </si>
  <si>
    <t>女子リレー
競技コード</t>
  </si>
  <si>
    <t>女子リレー競技名</t>
  </si>
  <si>
    <t>団体名</t>
  </si>
  <si>
    <t>北海道</t>
  </si>
  <si>
    <t>A</t>
  </si>
  <si>
    <t>松戸市陸協</t>
  </si>
  <si>
    <t>青　森</t>
  </si>
  <si>
    <t>大学</t>
  </si>
  <si>
    <t>B</t>
  </si>
  <si>
    <t>松戸高</t>
  </si>
  <si>
    <t>岩　手</t>
  </si>
  <si>
    <t>C</t>
  </si>
  <si>
    <t>小金高</t>
  </si>
  <si>
    <t>一般男子やり投(800g)</t>
  </si>
  <si>
    <t>一般女子やり投(600g)</t>
  </si>
  <si>
    <t>宮　城</t>
  </si>
  <si>
    <t>D</t>
  </si>
  <si>
    <t>松戸国際高</t>
  </si>
  <si>
    <t>秋　田</t>
  </si>
  <si>
    <t>松戸六実高</t>
  </si>
  <si>
    <t>E</t>
  </si>
  <si>
    <t>山　形</t>
  </si>
  <si>
    <t>松戸馬橋高</t>
  </si>
  <si>
    <t>F</t>
  </si>
  <si>
    <t>福　島</t>
  </si>
  <si>
    <t>松戸向陽高</t>
  </si>
  <si>
    <t>G</t>
  </si>
  <si>
    <t>高校男子やり投(800g)</t>
  </si>
  <si>
    <t>高校女子やり投(600g)</t>
  </si>
  <si>
    <t>茨　城</t>
  </si>
  <si>
    <t>市立松戸高</t>
  </si>
  <si>
    <t>H</t>
  </si>
  <si>
    <t>栃　木</t>
  </si>
  <si>
    <t>専修大松戸高</t>
  </si>
  <si>
    <t>群　馬</t>
  </si>
  <si>
    <t>埼　玉</t>
  </si>
  <si>
    <t>東葛飾高</t>
  </si>
  <si>
    <t>柏高</t>
  </si>
  <si>
    <t>柏陵高</t>
  </si>
  <si>
    <t>神奈川</t>
  </si>
  <si>
    <t>柏南高</t>
  </si>
  <si>
    <t>山　梨</t>
  </si>
  <si>
    <t>柏中央高</t>
  </si>
  <si>
    <t>A1_B1</t>
  </si>
  <si>
    <t>A2_B2</t>
  </si>
  <si>
    <t>新　潟</t>
  </si>
  <si>
    <t>沼南高</t>
  </si>
  <si>
    <t>長　野</t>
  </si>
  <si>
    <t>沼南高柳高</t>
  </si>
  <si>
    <t>富　山</t>
  </si>
  <si>
    <t>柏の葉高</t>
  </si>
  <si>
    <t>石　川</t>
  </si>
  <si>
    <t>市立柏高</t>
  </si>
  <si>
    <t>福　井</t>
  </si>
  <si>
    <t>日体大柏高</t>
  </si>
  <si>
    <t>C1</t>
  </si>
  <si>
    <t>C2</t>
  </si>
  <si>
    <t>静　岡</t>
  </si>
  <si>
    <t>流経大付柏高</t>
  </si>
  <si>
    <t>愛　知</t>
  </si>
  <si>
    <t>芝浦工大柏高</t>
  </si>
  <si>
    <t>三　重</t>
  </si>
  <si>
    <t>二松学舎柏高</t>
  </si>
  <si>
    <t>岐　阜</t>
  </si>
  <si>
    <t>清水高</t>
  </si>
  <si>
    <t>滋　賀</t>
  </si>
  <si>
    <t>野田中央高</t>
  </si>
  <si>
    <t>D1</t>
  </si>
  <si>
    <t>D2</t>
  </si>
  <si>
    <t>京　都</t>
  </si>
  <si>
    <t>関宿高</t>
  </si>
  <si>
    <t>大　阪</t>
  </si>
  <si>
    <t>西武台千葉高</t>
  </si>
  <si>
    <t>兵　庫</t>
  </si>
  <si>
    <t>流山高</t>
  </si>
  <si>
    <t>奈　良</t>
  </si>
  <si>
    <t>流山南高</t>
  </si>
  <si>
    <t>和歌山</t>
  </si>
  <si>
    <t>流山北高</t>
  </si>
  <si>
    <t>鳥　取</t>
  </si>
  <si>
    <t>流山おおたか高</t>
  </si>
  <si>
    <t>1st.3rd.5th</t>
  </si>
  <si>
    <t>島　根</t>
  </si>
  <si>
    <t>我孫子高</t>
  </si>
  <si>
    <t>岡　山</t>
  </si>
  <si>
    <t>我孫子東高</t>
  </si>
  <si>
    <t>広　島</t>
  </si>
  <si>
    <t>中央学院高</t>
  </si>
  <si>
    <t>山　口</t>
  </si>
  <si>
    <t>我孫子二階堂高</t>
  </si>
  <si>
    <t>香　川</t>
  </si>
  <si>
    <t>鎌ヶ谷高</t>
  </si>
  <si>
    <t>徳　島</t>
  </si>
  <si>
    <t>鎌ヶ谷西高</t>
  </si>
  <si>
    <t>愛　媛</t>
  </si>
  <si>
    <t>国府台高</t>
  </si>
  <si>
    <t>高　知</t>
  </si>
  <si>
    <t>国分高</t>
  </si>
  <si>
    <t>福　岡</t>
  </si>
  <si>
    <t>市川工高</t>
  </si>
  <si>
    <t>佐　賀</t>
  </si>
  <si>
    <t>市川東高</t>
  </si>
  <si>
    <t>長　崎</t>
  </si>
  <si>
    <t>行徳高</t>
  </si>
  <si>
    <t>熊　本</t>
  </si>
  <si>
    <t>市川南高</t>
  </si>
  <si>
    <t>大　分</t>
  </si>
  <si>
    <t>市川昴高</t>
  </si>
  <si>
    <t>2nd.4th.6th</t>
  </si>
  <si>
    <t>宮　崎</t>
  </si>
  <si>
    <t>筑波大附聴覚高</t>
  </si>
  <si>
    <t>鹿児島</t>
  </si>
  <si>
    <t>市川高</t>
  </si>
  <si>
    <t>沖　縄</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</si>
  <si>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</si>
  <si>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</si>
  <si>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</si>
  <si>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</si>
  <si>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</si>
  <si>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</si>
  <si>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</si>
  <si>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</si>
  <si>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</si>
  <si>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</si>
  <si>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</si>
  <si>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</si>
  <si>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</si>
  <si>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</si>
  <si>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</si>
  <si>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</si>
  <si>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</si>
  <si>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</si>
  <si>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</si>
  <si>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</si>
  <si>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</si>
  <si>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</si>
  <si>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</si>
  <si>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</si>
  <si>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</si>
  <si>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</si>
  <si>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</si>
  <si>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</si>
  <si>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</si>
  <si>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</si>
  <si>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</si>
  <si>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</si>
  <si>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</si>
  <si>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</si>
  <si>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</si>
  <si>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</si>
  <si>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</si>
  <si>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</si>
  <si>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</si>
  <si>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</si>
  <si>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</si>
  <si>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</si>
  <si>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</si>
  <si>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</si>
  <si>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</si>
  <si>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</si>
  <si>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</si>
  <si>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</si>
  <si>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</si>
  <si>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</si>
  <si>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</si>
  <si>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</si>
  <si>
    <t>柏五中</t>
  </si>
  <si>
    <t>酒井根中</t>
  </si>
  <si>
    <t>西原中</t>
  </si>
  <si>
    <t>逆井中</t>
  </si>
  <si>
    <t>松葉中</t>
  </si>
  <si>
    <t>中原中</t>
  </si>
  <si>
    <t>豊四季中</t>
  </si>
  <si>
    <t>風早中</t>
  </si>
  <si>
    <t>手賀中</t>
  </si>
  <si>
    <t>大津ヶ丘中</t>
  </si>
  <si>
    <t>高柳中</t>
  </si>
  <si>
    <t>柏の葉中</t>
  </si>
  <si>
    <t>東葛飾中</t>
  </si>
  <si>
    <t>芝浦工大柏中</t>
  </si>
  <si>
    <t>麗澤中</t>
  </si>
  <si>
    <t>二松大柏中</t>
  </si>
  <si>
    <t>野田一中</t>
  </si>
  <si>
    <t>野田二中</t>
  </si>
  <si>
    <t>野田東部中</t>
  </si>
  <si>
    <t>野田南部中</t>
  </si>
  <si>
    <t>野田北部中</t>
  </si>
  <si>
    <t>福田中</t>
  </si>
  <si>
    <t>川間中</t>
  </si>
  <si>
    <t>岩名中</t>
  </si>
  <si>
    <t>木間ケ瀬中</t>
  </si>
  <si>
    <t>二川中</t>
  </si>
  <si>
    <t>関宿中</t>
  </si>
  <si>
    <t>西武台中</t>
  </si>
  <si>
    <t>流山南部中</t>
  </si>
  <si>
    <t>常盤松中</t>
  </si>
  <si>
    <t>流山北部中</t>
  </si>
  <si>
    <t>流山東部中</t>
  </si>
  <si>
    <t>東深井中</t>
  </si>
  <si>
    <t>八木中</t>
  </si>
  <si>
    <t>南流山中</t>
  </si>
  <si>
    <t>西初石中</t>
  </si>
  <si>
    <t>おおたかの森中</t>
  </si>
  <si>
    <t>おおぐろの森中</t>
  </si>
  <si>
    <t>我孫子中</t>
  </si>
  <si>
    <t>湖北中</t>
  </si>
  <si>
    <t>布佐中</t>
  </si>
  <si>
    <t>湖北台中</t>
  </si>
  <si>
    <t>久寺家中</t>
  </si>
  <si>
    <t>白山中</t>
  </si>
  <si>
    <t>鎌ケ谷中</t>
  </si>
  <si>
    <t>鎌ケ谷二中</t>
  </si>
  <si>
    <t>鎌ケ谷三中</t>
  </si>
  <si>
    <t>鎌ケ谷四中</t>
  </si>
  <si>
    <t>鎌ケ谷五中</t>
  </si>
  <si>
    <t>マーシャル</t>
  </si>
  <si>
    <t>S</t>
  </si>
  <si>
    <t>記録・情報</t>
    <rPh sb="3" eb="5">
      <t>ジョウホウ</t>
    </rPh>
    <phoneticPr fontId="2"/>
  </si>
  <si>
    <t>アナウンス</t>
  </si>
  <si>
    <t>競技者</t>
  </si>
  <si>
    <t>未</t>
    <rPh sb="0" eb="1">
      <t>ミ</t>
    </rPh>
    <phoneticPr fontId="1"/>
  </si>
  <si>
    <t>受付庶務</t>
    <rPh sb="0" eb="1">
      <t>ウケ</t>
    </rPh>
    <rPh sb="1" eb="2">
      <t>ツケ</t>
    </rPh>
    <rPh sb="2" eb="4">
      <t>ショム</t>
    </rPh>
    <phoneticPr fontId="2"/>
  </si>
  <si>
    <t>競　
技 
役　
員</t>
    <rPh sb="0" eb="1">
      <t>セリ</t>
    </rPh>
    <rPh sb="3" eb="4">
      <t>ワザ</t>
    </rPh>
    <rPh sb="6" eb="7">
      <t>エキ</t>
    </rPh>
    <rPh sb="9" eb="10">
      <t>イン</t>
    </rPh>
    <phoneticPr fontId="83"/>
  </si>
  <si>
    <t>御　氏 名</t>
    <rPh sb="0" eb="1">
      <t>ゴ</t>
    </rPh>
    <rPh sb="2" eb="3">
      <t>シ</t>
    </rPh>
    <rPh sb="4" eb="5">
      <t>メイ</t>
    </rPh>
    <phoneticPr fontId="83"/>
  </si>
  <si>
    <t>審判級</t>
    <rPh sb="0" eb="2">
      <t>シンパン</t>
    </rPh>
    <rPh sb="2" eb="3">
      <t>キュウ</t>
    </rPh>
    <phoneticPr fontId="83"/>
  </si>
  <si>
    <t>第一希望</t>
    <rPh sb="0" eb="2">
      <t>ダイイチ</t>
    </rPh>
    <rPh sb="2" eb="4">
      <t>キボウ</t>
    </rPh>
    <phoneticPr fontId="83"/>
  </si>
  <si>
    <t>第二希望</t>
    <rPh sb="0" eb="1">
      <t>ダイ</t>
    </rPh>
    <rPh sb="1" eb="2">
      <t>ニ</t>
    </rPh>
    <rPh sb="2" eb="4">
      <t>キボウ</t>
    </rPh>
    <phoneticPr fontId="83"/>
  </si>
  <si>
    <t>部署</t>
    <rPh sb="0" eb="2">
      <t>ブショ</t>
    </rPh>
    <phoneticPr fontId="83"/>
  </si>
  <si>
    <t>　名</t>
    <rPh sb="1" eb="2">
      <t>メイ</t>
    </rPh>
    <phoneticPr fontId="83"/>
  </si>
  <si>
    <t>競　技　者　総　数</t>
    <rPh sb="0" eb="1">
      <t>セリ</t>
    </rPh>
    <rPh sb="2" eb="3">
      <t>ワザ</t>
    </rPh>
    <rPh sb="4" eb="5">
      <t>シャ</t>
    </rPh>
    <rPh sb="6" eb="7">
      <t>フサ</t>
    </rPh>
    <rPh sb="8" eb="9">
      <t>カズ</t>
    </rPh>
    <phoneticPr fontId="86"/>
  </si>
  <si>
    <t>御希望の部署に叶わない場合がありますが、その場合はご容赦頂き、ご協力お願いします。</t>
    <rPh sb="0" eb="1">
      <t>ゴ</t>
    </rPh>
    <rPh sb="1" eb="3">
      <t>キボウ</t>
    </rPh>
    <rPh sb="4" eb="6">
      <t>ブショ</t>
    </rPh>
    <rPh sb="7" eb="8">
      <t>カナ</t>
    </rPh>
    <rPh sb="11" eb="13">
      <t>バアイ</t>
    </rPh>
    <rPh sb="22" eb="24">
      <t>バアイ</t>
    </rPh>
    <rPh sb="26" eb="28">
      <t>ヨウシャ</t>
    </rPh>
    <rPh sb="28" eb="29">
      <t>イタダ</t>
    </rPh>
    <rPh sb="32" eb="34">
      <t>キョウリョク</t>
    </rPh>
    <rPh sb="35" eb="36">
      <t>ネガ</t>
    </rPh>
    <phoneticPr fontId="83"/>
  </si>
  <si>
    <t>性別</t>
    <phoneticPr fontId="78"/>
  </si>
  <si>
    <t>指導者・顧問・コーチ・他</t>
    <rPh sb="0" eb="3">
      <t>シドウシャ</t>
    </rPh>
    <rPh sb="4" eb="6">
      <t>コモン</t>
    </rPh>
    <rPh sb="11" eb="12">
      <t>タ</t>
    </rPh>
    <phoneticPr fontId="86"/>
  </si>
  <si>
    <t>投てき（呼出）</t>
    <rPh sb="4" eb="6">
      <t>ヨビダシ</t>
    </rPh>
    <phoneticPr fontId="78"/>
  </si>
  <si>
    <t>投てき（記録）</t>
    <rPh sb="4" eb="6">
      <t>キロク</t>
    </rPh>
    <phoneticPr fontId="78"/>
  </si>
  <si>
    <t>投てき（判定）</t>
    <rPh sb="4" eb="6">
      <t>ハンテイ</t>
    </rPh>
    <phoneticPr fontId="78"/>
  </si>
  <si>
    <t>投てき（計時）</t>
    <rPh sb="4" eb="6">
      <t>ケイジ</t>
    </rPh>
    <phoneticPr fontId="78"/>
  </si>
  <si>
    <t>投てき（計測ピン)</t>
    <rPh sb="4" eb="6">
      <t>ケイソク</t>
    </rPh>
    <phoneticPr fontId="78"/>
  </si>
  <si>
    <t>競技役員１
　氏名</t>
    <rPh sb="0" eb="2">
      <t>キョウギ</t>
    </rPh>
    <rPh sb="2" eb="4">
      <t>ヤクイン</t>
    </rPh>
    <rPh sb="7" eb="9">
      <t>シメイ</t>
    </rPh>
    <phoneticPr fontId="83"/>
  </si>
  <si>
    <t>競技役員１
　資格級</t>
    <rPh sb="0" eb="2">
      <t>キョウギ</t>
    </rPh>
    <rPh sb="2" eb="4">
      <t>ヤクイン</t>
    </rPh>
    <rPh sb="7" eb="9">
      <t>シカク</t>
    </rPh>
    <rPh sb="9" eb="10">
      <t>キュウ</t>
    </rPh>
    <phoneticPr fontId="83"/>
  </si>
  <si>
    <t>競技役員１
　部署1</t>
    <rPh sb="0" eb="2">
      <t>キョウギ</t>
    </rPh>
    <rPh sb="2" eb="4">
      <t>ヤクイン</t>
    </rPh>
    <rPh sb="7" eb="9">
      <t>ブショ</t>
    </rPh>
    <phoneticPr fontId="83"/>
  </si>
  <si>
    <t>競技役員１
　部署2</t>
    <rPh sb="0" eb="2">
      <t>キョウギ</t>
    </rPh>
    <rPh sb="2" eb="4">
      <t>ヤクイン</t>
    </rPh>
    <rPh sb="7" eb="9">
      <t>ブショ</t>
    </rPh>
    <phoneticPr fontId="83"/>
  </si>
  <si>
    <t>競技役員２
　氏名</t>
    <rPh sb="0" eb="2">
      <t>キョウギ</t>
    </rPh>
    <rPh sb="2" eb="4">
      <t>ヤクイン</t>
    </rPh>
    <rPh sb="7" eb="9">
      <t>シメイ</t>
    </rPh>
    <phoneticPr fontId="83"/>
  </si>
  <si>
    <t>競技役員２
　資格級</t>
    <rPh sb="0" eb="2">
      <t>キョウギ</t>
    </rPh>
    <rPh sb="2" eb="4">
      <t>ヤクイン</t>
    </rPh>
    <phoneticPr fontId="83"/>
  </si>
  <si>
    <t>競技役員２
　部署1</t>
    <rPh sb="0" eb="2">
      <t>キョウギ</t>
    </rPh>
    <rPh sb="2" eb="4">
      <t>ヤクイン</t>
    </rPh>
    <rPh sb="7" eb="9">
      <t>ブショ</t>
    </rPh>
    <phoneticPr fontId="83"/>
  </si>
  <si>
    <t>競技役員２
　部署2</t>
    <rPh sb="0" eb="2">
      <t>キョウギ</t>
    </rPh>
    <rPh sb="2" eb="4">
      <t>ヤクイン</t>
    </rPh>
    <rPh sb="7" eb="9">
      <t>ブショ</t>
    </rPh>
    <phoneticPr fontId="83"/>
  </si>
  <si>
    <t>競技役員3
　氏名</t>
    <rPh sb="0" eb="2">
      <t>キョウギ</t>
    </rPh>
    <rPh sb="2" eb="4">
      <t>ヤクイン</t>
    </rPh>
    <rPh sb="7" eb="9">
      <t>シメイ</t>
    </rPh>
    <phoneticPr fontId="83"/>
  </si>
  <si>
    <t>競技役員3
　資格級</t>
    <rPh sb="0" eb="2">
      <t>キョウギ</t>
    </rPh>
    <rPh sb="2" eb="4">
      <t>ヤクイン</t>
    </rPh>
    <phoneticPr fontId="83"/>
  </si>
  <si>
    <t>競技役員3
　部署1</t>
    <rPh sb="0" eb="2">
      <t>キョウギ</t>
    </rPh>
    <rPh sb="2" eb="4">
      <t>ヤクイン</t>
    </rPh>
    <rPh sb="7" eb="9">
      <t>ブショ</t>
    </rPh>
    <phoneticPr fontId="83"/>
  </si>
  <si>
    <t>競技役員3
　部署2</t>
    <rPh sb="0" eb="2">
      <t>キョウギ</t>
    </rPh>
    <rPh sb="2" eb="4">
      <t>ヤクイン</t>
    </rPh>
    <rPh sb="7" eb="9">
      <t>ブショ</t>
    </rPh>
    <phoneticPr fontId="83"/>
  </si>
  <si>
    <t>所属略称</t>
  </si>
  <si>
    <t>投てき（ﾌｨｰﾙﾄﾞ）</t>
  </si>
  <si>
    <t>投擲ﾌｨｰﾙﾄﾞ</t>
    <rPh sb="0" eb="2">
      <t>トウテキ</t>
    </rPh>
    <phoneticPr fontId="78"/>
  </si>
  <si>
    <t>ＭＲＫ NANS21Ｖ(WST) 2023 ThrowVer</t>
    <phoneticPr fontId="78"/>
  </si>
  <si>
    <t>競技場入場者総数</t>
    <rPh sb="5" eb="6">
      <t>シャ</t>
    </rPh>
    <rPh sb="6" eb="8">
      <t>ソウスウ</t>
    </rPh>
    <rPh sb="7" eb="8">
      <t>スウ</t>
    </rPh>
    <phoneticPr fontId="83"/>
  </si>
  <si>
    <t>参加団体入場者総数</t>
    <rPh sb="0" eb="2">
      <t>サンカ</t>
    </rPh>
    <rPh sb="2" eb="4">
      <t>ダンタイ</t>
    </rPh>
    <rPh sb="4" eb="6">
      <t>ニュウジョウ</t>
    </rPh>
    <rPh sb="7" eb="8">
      <t>ソウ</t>
    </rPh>
    <phoneticPr fontId="83"/>
  </si>
  <si>
    <t>光英ヴェリタス高</t>
    <rPh sb="1" eb="2">
      <t>エイ</t>
    </rPh>
    <phoneticPr fontId="78"/>
  </si>
  <si>
    <t>光英ヴェリタス中</t>
    <rPh sb="1" eb="2">
      <t>エイ</t>
    </rPh>
    <rPh sb="7" eb="8">
      <t>チュウ</t>
    </rPh>
    <phoneticPr fontId="78"/>
  </si>
  <si>
    <t>中学男子砲丸投(4.000kg)</t>
  </si>
  <si>
    <t>中学男子砲丸投(5.000kg)</t>
  </si>
  <si>
    <t>中学女子砲丸投(2.721kg)</t>
  </si>
  <si>
    <t>第２３２回 松戸市陸上競技記録会　第３回投擲大会</t>
    <phoneticPr fontId="78"/>
  </si>
  <si>
    <t xml:space="preserve"> 総数</t>
    <phoneticPr fontId="78"/>
  </si>
  <si>
    <t>競技者</t>
    <phoneticPr fontId="78"/>
  </si>
  <si>
    <t>他</t>
    <phoneticPr fontId="78"/>
  </si>
  <si>
    <t>申　　込
責任者名</t>
    <phoneticPr fontId="78"/>
  </si>
  <si>
    <t>232nd 例：○○○232nd_Entry_File.xlsx</t>
    <phoneticPr fontId="7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</si>
</sst>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9">
    <font>
      <sz val="11"/>
      <name val="ＭＳ Ｐゴシック"/>
      <scheme val="minor"/>
    </font>
    <font>
      <sz val="11"/>
      <name val="MS PMincho"/>
      <family val="1"/>
      <charset val="128"/>
    </font>
    <font>
      <sz val="11"/>
      <name val="MS PGothic"/>
      <family val="3"/>
      <charset val="128"/>
    </font>
    <font>
      <sz val="8"/>
      <name val="MS PMincho"/>
      <family val="1"/>
      <charset val="128"/>
    </font>
    <font>
      <sz val="8"/>
      <name val="MS PGothic"/>
      <family val="3"/>
      <charset val="128"/>
    </font>
    <font>
      <sz val="8"/>
      <name val="MS PGothic"/>
      <family val="3"/>
      <charset val="128"/>
    </font>
    <font>
      <b/>
      <sz val="14"/>
      <name val="MS PGothic"/>
      <family val="3"/>
      <charset val="128"/>
    </font>
    <font>
      <b/>
      <sz val="13"/>
      <name val="MS PGothic"/>
      <family val="3"/>
      <charset val="128"/>
    </font>
    <font>
      <b/>
      <sz val="12"/>
      <name val="MS PGothic"/>
      <family val="3"/>
      <charset val="128"/>
    </font>
    <font>
      <sz val="11"/>
      <name val="ＭＳ Ｐゴシック"/>
      <family val="3"/>
      <charset val="128"/>
    </font>
    <font>
      <sz val="12"/>
      <name val="MS PGothic"/>
      <family val="3"/>
      <charset val="128"/>
    </font>
    <font>
      <sz val="14"/>
      <name val="MS PGothic"/>
      <family val="3"/>
      <charset val="128"/>
    </font>
    <font>
      <sz val="13"/>
      <name val="MS PGothic"/>
      <family val="3"/>
      <charset val="128"/>
    </font>
    <font>
      <sz val="12"/>
      <name val="MS PGothic"/>
      <family val="3"/>
      <charset val="128"/>
    </font>
    <font>
      <sz val="11"/>
      <name val="MS PGothic"/>
      <family val="3"/>
      <charset val="128"/>
    </font>
    <font>
      <sz val="12"/>
      <name val="MS PMincho"/>
      <family val="1"/>
      <charset val="128"/>
    </font>
    <font>
      <sz val="18"/>
      <name val="MS PGothic"/>
      <family val="3"/>
      <charset val="128"/>
    </font>
    <font>
      <b/>
      <sz val="12"/>
      <name val="MS PGothic"/>
      <family val="3"/>
      <charset val="128"/>
    </font>
    <font>
      <b/>
      <sz val="13"/>
      <name val="ＭＳ ゴシック"/>
      <family val="3"/>
      <charset val="128"/>
    </font>
    <font>
      <sz val="13"/>
      <name val="ＭＳ ゴシック"/>
      <family val="3"/>
      <charset val="128"/>
    </font>
    <font>
      <sz val="14"/>
      <name val="ＭＳ ゴシック"/>
      <family val="3"/>
      <charset val="128"/>
    </font>
    <font>
      <b/>
      <sz val="12"/>
      <name val="ＭＳ ゴシック"/>
      <family val="3"/>
      <charset val="128"/>
    </font>
    <font>
      <sz val="18"/>
      <name val="MS PGothic"/>
      <family val="3"/>
      <charset val="128"/>
    </font>
    <font>
      <b/>
      <sz val="11"/>
      <name val="MS PGothic"/>
      <family val="3"/>
      <charset val="128"/>
    </font>
    <font>
      <sz val="13"/>
      <name val="MS PGothic"/>
      <family val="3"/>
      <charset val="128"/>
    </font>
    <font>
      <b/>
      <u/>
      <sz val="13"/>
      <name val="ＭＳ ゴシック"/>
      <family val="3"/>
      <charset val="128"/>
    </font>
    <font>
      <b/>
      <u/>
      <sz val="13"/>
      <name val="ＭＳ ゴシック"/>
      <family val="3"/>
      <charset val="128"/>
    </font>
    <font>
      <b/>
      <u/>
      <sz val="13"/>
      <name val="ＭＳ ゴシック"/>
      <family val="3"/>
      <charset val="128"/>
    </font>
    <font>
      <b/>
      <u/>
      <sz val="13"/>
      <name val="ＭＳ ゴシック"/>
      <family val="3"/>
      <charset val="128"/>
    </font>
    <font>
      <sz val="10"/>
      <name val="MS PGothic"/>
      <family val="3"/>
      <charset val="128"/>
    </font>
    <font>
      <sz val="11"/>
      <name val="ＭＳ ゴシック"/>
      <family val="3"/>
      <charset val="128"/>
    </font>
    <font>
      <sz val="11"/>
      <color rgb="FFFFFFFF"/>
      <name val="ＭＳ ゴシック"/>
      <family val="3"/>
      <charset val="128"/>
    </font>
    <font>
      <sz val="11"/>
      <color rgb="FFFFFFFF"/>
      <name val="MS PGothic"/>
      <family val="3"/>
      <charset val="128"/>
    </font>
    <font>
      <sz val="10"/>
      <color rgb="FFFFFFFF"/>
      <name val="ＭＳ ゴシック"/>
      <family val="3"/>
      <charset val="128"/>
    </font>
    <font>
      <sz val="10"/>
      <name val="MS PGothic"/>
      <family val="3"/>
      <charset val="128"/>
    </font>
    <font>
      <sz val="10"/>
      <name val="ＭＳ ゴシック"/>
      <family val="3"/>
      <charset val="128"/>
    </font>
    <font>
      <b/>
      <sz val="18"/>
      <color rgb="FFFF0000"/>
      <name val="MS PGothic"/>
      <family val="3"/>
      <charset val="128"/>
    </font>
    <font>
      <b/>
      <sz val="13"/>
      <name val="MS PGothic"/>
      <family val="3"/>
      <charset val="128"/>
    </font>
    <font>
      <b/>
      <sz val="12"/>
      <name val="MS PMincho"/>
      <family val="1"/>
      <charset val="128"/>
    </font>
    <font>
      <b/>
      <sz val="11"/>
      <name val="MS PGothic"/>
      <family val="3"/>
      <charset val="128"/>
    </font>
    <font>
      <sz val="11"/>
      <name val="MS PMincho"/>
      <family val="1"/>
      <charset val="128"/>
    </font>
    <font>
      <sz val="10"/>
      <name val="MS PMincho"/>
      <family val="1"/>
      <charset val="128"/>
    </font>
    <font>
      <sz val="11"/>
      <color rgb="FF000000"/>
      <name val="ＭＳ ゴシック"/>
      <family val="3"/>
      <charset val="128"/>
    </font>
    <font>
      <b/>
      <sz val="16"/>
      <name val="MS PMincho"/>
      <family val="1"/>
      <charset val="128"/>
    </font>
    <font>
      <sz val="16"/>
      <color rgb="FF000000"/>
      <name val="MS PGothic"/>
      <family val="3"/>
      <charset val="128"/>
    </font>
    <font>
      <sz val="11"/>
      <color rgb="FF000000"/>
      <name val="MS PGothic"/>
      <family val="3"/>
      <charset val="128"/>
    </font>
    <font>
      <b/>
      <sz val="16"/>
      <color rgb="FF44546A"/>
      <name val="MS PGothic"/>
      <family val="3"/>
      <charset val="128"/>
    </font>
    <font>
      <b/>
      <sz val="13"/>
      <color rgb="FF44546A"/>
      <name val="ＭＳ ゴシック"/>
      <family val="3"/>
      <charset val="128"/>
    </font>
    <font>
      <b/>
      <sz val="12"/>
      <color rgb="FF002060"/>
      <name val="MS PGothic"/>
      <family val="3"/>
      <charset val="128"/>
    </font>
    <font>
      <b/>
      <sz val="12"/>
      <color rgb="FF000000"/>
      <name val="MS PGothic"/>
      <family val="3"/>
      <charset val="128"/>
    </font>
    <font>
      <b/>
      <sz val="12"/>
      <color rgb="FF44546A"/>
      <name val="MS PGothic"/>
      <family val="3"/>
      <charset val="128"/>
    </font>
    <font>
      <u/>
      <sz val="13"/>
      <color rgb="FF0070C0"/>
      <name val="MS PGothic"/>
      <family val="3"/>
      <charset val="128"/>
    </font>
    <font>
      <u/>
      <sz val="13"/>
      <color rgb="FF0070C0"/>
      <name val="MS PGothic"/>
      <family val="3"/>
      <charset val="128"/>
    </font>
    <font>
      <sz val="8"/>
      <name val="ＭＳ ゴシック"/>
      <family val="3"/>
      <charset val="128"/>
    </font>
    <font>
      <b/>
      <sz val="11"/>
      <color rgb="FF000000"/>
      <name val="ＭＳ ゴシック"/>
      <family val="3"/>
      <charset val="128"/>
    </font>
    <font>
      <sz val="11"/>
      <color rgb="FF000000"/>
      <name val="MS PMincho"/>
      <family val="1"/>
      <charset val="128"/>
    </font>
    <font>
      <b/>
      <sz val="14"/>
      <name val="MS PMincho"/>
      <family val="1"/>
      <charset val="128"/>
    </font>
    <font>
      <sz val="10"/>
      <name val="MS PMincho"/>
      <family val="1"/>
      <charset val="128"/>
    </font>
    <font>
      <sz val="12"/>
      <name val="MS PMincho"/>
      <family val="1"/>
      <charset val="128"/>
    </font>
    <font>
      <b/>
      <sz val="12"/>
      <name val="MS PMincho"/>
      <family val="1"/>
      <charset val="128"/>
    </font>
    <font>
      <sz val="14"/>
      <name val="MS PMincho"/>
      <family val="1"/>
      <charset val="128"/>
    </font>
    <font>
      <sz val="13"/>
      <name val="MS PMincho"/>
      <family val="1"/>
      <charset val="128"/>
    </font>
    <font>
      <sz val="16"/>
      <name val="MS PMincho"/>
      <family val="1"/>
      <charset val="128"/>
    </font>
    <font>
      <sz val="11"/>
      <color rgb="FF808080"/>
      <name val="MS PMincho"/>
      <family val="1"/>
      <charset val="128"/>
    </font>
    <font>
      <sz val="9"/>
      <name val="MS PGothic"/>
      <family val="3"/>
      <charset val="128"/>
    </font>
    <font>
      <sz val="9"/>
      <name val="MS PGothic"/>
      <family val="3"/>
      <charset val="128"/>
    </font>
    <font>
      <sz val="9"/>
      <color rgb="FF000000"/>
      <name val="MS PGothic"/>
      <family val="3"/>
      <charset val="128"/>
    </font>
    <font>
      <sz val="12"/>
      <color rgb="FF000000"/>
      <name val="MS PGothic"/>
      <family val="3"/>
      <charset val="128"/>
    </font>
    <font>
      <b/>
      <sz val="9"/>
      <color rgb="FFFF0000"/>
      <name val="MS PGothic"/>
      <family val="3"/>
      <charset val="128"/>
    </font>
    <font>
      <b/>
      <sz val="14"/>
      <color rgb="FFFF0000"/>
      <name val="ＭＳ Ｐゴシック"/>
      <family val="3"/>
      <charset val="128"/>
    </font>
    <font>
      <b/>
      <sz val="12"/>
      <name val="ＭＳ Ｐゴシック"/>
      <family val="3"/>
      <charset val="128"/>
    </font>
    <font>
      <b/>
      <sz val="12"/>
      <color rgb="FFFF0000"/>
      <name val="ＭＳ Ｐゴシック"/>
      <family val="3"/>
      <charset val="128"/>
    </font>
    <font>
      <sz val="13"/>
      <name val="MS Gothic"/>
      <family val="3"/>
      <charset val="128"/>
    </font>
    <font>
      <b/>
      <sz val="13"/>
      <color rgb="FFFF0000"/>
      <name val="ＭＳ ゴシック"/>
      <family val="3"/>
      <charset val="128"/>
    </font>
    <font>
      <sz val="13"/>
      <color rgb="FFFF0000"/>
      <name val="ＭＳ Ｐゴシック"/>
      <family val="3"/>
      <charset val="128"/>
    </font>
    <font>
      <sz val="13"/>
      <name val="ＭＳ Ｐゴシック"/>
      <family val="3"/>
      <charset val="128"/>
    </font>
    <font>
      <sz val="6"/>
      <name val="Yu Gothic"/>
      <family val="2"/>
      <charset val="128"/>
    </font>
    <font>
      <sz val="11"/>
      <name val="ＭＳ Ｐゴシック"/>
      <family val="3"/>
      <charset val="128"/>
      <scheme val="minor"/>
    </font>
    <font>
      <sz val="6"/>
      <name val="ＭＳ Ｐゴシック"/>
      <family val="3"/>
      <charset val="128"/>
      <scheme val="minor"/>
    </font>
    <font>
      <sz val="9"/>
      <name val="ＭＳ ゴシック"/>
      <family val="3"/>
      <charset val="128"/>
    </font>
    <font>
      <b/>
      <sz val="9"/>
      <name val="ＭＳ ゴシック"/>
      <family val="3"/>
      <charset val="128"/>
    </font>
    <font>
      <sz val="9"/>
      <name val="ＭＳ Ｐゴシック"/>
      <family val="3"/>
      <charset val="128"/>
      <scheme val="minor"/>
    </font>
    <font>
      <sz val="11"/>
      <color indexed="8"/>
      <name val="ＭＳ Ｐ明朝"/>
      <family val="1"/>
      <charset val="128"/>
    </font>
    <font>
      <sz val="6"/>
      <name val="ＭＳ Ｐゴシック"/>
      <family val="3"/>
      <charset val="128"/>
    </font>
    <font>
      <sz val="12"/>
      <name val="ＭＳ 明朝"/>
      <family val="1"/>
      <charset val="128"/>
    </font>
    <font>
      <sz val="11"/>
      <name val="ＭＳ Ｐ明朝"/>
      <family val="1"/>
      <charset val="128"/>
    </font>
    <font>
      <sz val="6"/>
      <name val="ＭＳ Ｐ明朝"/>
      <family val="2"/>
      <charset val="128"/>
    </font>
    <font>
      <sz val="16"/>
      <name val="ＭＳ Ｐ明朝"/>
      <family val="1"/>
      <charset val="128"/>
    </font>
    <font>
      <sz val="10"/>
      <name val="ＭＳ Ｐ明朝"/>
      <family val="1"/>
      <charset val="128"/>
    </font>
    <font>
      <sz val="11"/>
      <color theme="0"/>
      <name val="MS PMincho"/>
      <family val="1"/>
      <charset val="128"/>
    </font>
    <font>
      <sz val="8"/>
      <color theme="0"/>
      <name val="MS PMincho"/>
      <family val="1"/>
      <charset val="128"/>
    </font>
    <font>
      <sz val="18"/>
      <color theme="0"/>
      <name val="MS PGothic"/>
      <family val="3"/>
      <charset val="128"/>
    </font>
    <font>
      <sz val="11"/>
      <color theme="0"/>
      <name val="MS PGothic"/>
      <family val="3"/>
      <charset val="128"/>
    </font>
    <font>
      <sz val="4"/>
      <color theme="0"/>
      <name val="MS PMincho"/>
      <family val="1"/>
      <charset val="128"/>
    </font>
    <font>
      <sz val="11"/>
      <color theme="0"/>
      <name val="ＭＳ Ｐゴシック"/>
      <family val="3"/>
      <charset val="128"/>
      <scheme val="minor"/>
    </font>
    <font>
      <sz val="1"/>
      <color theme="0"/>
      <name val="MS PMincho"/>
      <family val="1"/>
      <charset val="128"/>
    </font>
    <font>
      <sz val="1"/>
      <name val="ＭＳ Ｐゴシック"/>
      <family val="3"/>
      <charset val="128"/>
      <scheme val="minor"/>
    </font>
    <font>
      <sz val="1"/>
      <name val="MS PGothic"/>
      <family val="3"/>
      <charset val="128"/>
    </font>
    <font>
      <sz val="1"/>
      <name val="ＭＳ ゴシック"/>
      <family val="3"/>
      <charset val="128"/>
    </font>
  </fonts>
  <fills count="28">
    <fill>
      <patternFill patternType="none"/>
    </fill>
    <fill>
      <patternFill patternType="gray125"/>
    </fill>
    <fill>
      <patternFill patternType="solid">
        <fgColor rgb="FFE2EFD9"/>
        <bgColor rgb="FFE2EFD9"/>
      </patternFill>
    </fill>
    <fill>
      <patternFill patternType="solid">
        <fgColor rgb="FFDEEAF6"/>
        <bgColor rgb="FFDEEAF6"/>
      </patternFill>
    </fill>
    <fill>
      <patternFill patternType="solid">
        <fgColor rgb="FFFEF2CB"/>
        <bgColor rgb="FFFEF2CB"/>
      </patternFill>
    </fill>
    <fill>
      <patternFill patternType="solid">
        <fgColor rgb="FF2E75B5"/>
        <bgColor rgb="FF2E75B5"/>
      </patternFill>
    </fill>
    <fill>
      <patternFill patternType="solid">
        <fgColor rgb="FFCCFFCC"/>
        <bgColor rgb="FFCCFFCC"/>
      </patternFill>
    </fill>
    <fill>
      <patternFill patternType="solid">
        <fgColor rgb="FFD9E2F3"/>
        <bgColor rgb="FFD9E2F3"/>
      </patternFill>
    </fill>
    <fill>
      <patternFill patternType="solid">
        <fgColor rgb="FFFFE598"/>
        <bgColor rgb="FFFFE598"/>
      </patternFill>
    </fill>
    <fill>
      <patternFill patternType="solid">
        <fgColor rgb="FFCCFFFF"/>
        <bgColor rgb="FFCCFFFF"/>
      </patternFill>
    </fill>
    <fill>
      <patternFill patternType="solid">
        <fgColor rgb="FFFFFFFF"/>
        <bgColor rgb="FFFFFFFF"/>
      </patternFill>
    </fill>
    <fill>
      <patternFill patternType="solid">
        <fgColor rgb="FFC0C0C0"/>
        <bgColor rgb="FFC0C0C0"/>
      </patternFill>
    </fill>
    <fill>
      <patternFill patternType="solid">
        <fgColor rgb="FFBFBFBF"/>
        <bgColor rgb="FFBFBFBF"/>
      </patternFill>
    </fill>
    <fill>
      <patternFill patternType="solid">
        <fgColor rgb="FFD0CECE"/>
        <bgColor rgb="FFD0CECE"/>
      </patternFill>
    </fill>
    <fill>
      <patternFill patternType="solid">
        <fgColor rgb="FFFBE4D5"/>
        <bgColor rgb="FFFBE4D5"/>
      </patternFill>
    </fill>
    <fill>
      <patternFill patternType="solid">
        <fgColor rgb="FF99CCFF"/>
        <bgColor rgb="FF99CCFF"/>
      </patternFill>
    </fill>
    <fill>
      <patternFill patternType="solid">
        <fgColor rgb="FFFF8080"/>
        <bgColor rgb="FFFF8080"/>
      </patternFill>
    </fill>
    <fill>
      <patternFill patternType="solid">
        <fgColor rgb="FFFFFF00"/>
        <bgColor rgb="FFFFFF00"/>
      </patternFill>
    </fill>
    <fill>
      <patternFill patternType="solid">
        <fgColor rgb="FF00FF00"/>
        <bgColor rgb="FF00FF00"/>
      </patternFill>
    </fill>
    <fill>
      <patternFill patternType="solid">
        <fgColor rgb="FF99CC00"/>
        <bgColor rgb="FF99CC00"/>
      </patternFill>
    </fill>
    <fill>
      <patternFill patternType="solid">
        <fgColor rgb="FFFF99CC"/>
        <bgColor rgb="FFFF99CC"/>
      </patternFill>
    </fill>
    <fill>
      <patternFill patternType="solid">
        <fgColor rgb="FFBDD6EE"/>
        <bgColor rgb="FFBDD6EE"/>
      </patternFill>
    </fill>
    <fill>
      <patternFill patternType="solid">
        <fgColor rgb="FFF7CAAC"/>
        <bgColor rgb="FFF7CAAC"/>
      </patternFill>
    </fill>
    <fill>
      <patternFill patternType="solid">
        <fgColor rgb="FFFFFF00"/>
        <bgColor indexed="64"/>
      </patternFill>
    </fill>
    <fill>
      <patternFill patternType="solid">
        <fgColor theme="9" tint="0.79998168889431442"/>
        <bgColor indexed="64"/>
      </patternFill>
    </fill>
    <fill>
      <patternFill patternType="solid">
        <fgColor indexed="65"/>
        <bgColor indexed="64"/>
      </patternFill>
    </fill>
    <fill>
      <patternFill patternType="gray0625"/>
    </fill>
    <fill>
      <patternFill patternType="solid">
        <fgColor rgb="FFFEF2CB"/>
        <bgColor theme="7" tint="0.79998168889431442"/>
      </patternFill>
    </fill>
  </fills>
  <borders count="32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1E4E79"/>
      </right>
      <top style="medium">
        <color rgb="FF000000"/>
      </top>
      <bottom/>
      <diagonal/>
    </border>
    <border>
      <left style="thin">
        <color rgb="FF1E4E79"/>
      </left>
      <right/>
      <top style="medium">
        <color rgb="FF000000"/>
      </top>
      <bottom/>
      <diagonal/>
    </border>
    <border>
      <left/>
      <right style="dotted">
        <color auto="1"/>
      </right>
      <top style="medium">
        <color rgb="FF000000"/>
      </top>
      <bottom/>
      <diagonal/>
    </border>
    <border>
      <left style="dotted">
        <color auto="1"/>
      </left>
      <right/>
      <top style="medium">
        <color rgb="FF000000"/>
      </top>
      <bottom/>
      <diagonal/>
    </border>
    <border>
      <left/>
      <right style="double">
        <color rgb="FF1E4E79"/>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thin">
        <color rgb="FF1E4E79"/>
      </right>
      <top/>
      <bottom/>
      <diagonal/>
    </border>
    <border>
      <left style="thin">
        <color rgb="FF1E4E79"/>
      </left>
      <right/>
      <top/>
      <bottom style="thin">
        <color rgb="FF000000"/>
      </bottom>
      <diagonal/>
    </border>
    <border>
      <left/>
      <right/>
      <top/>
      <bottom style="thin">
        <color rgb="FF000000"/>
      </bottom>
      <diagonal/>
    </border>
    <border>
      <left/>
      <right style="dotted">
        <color auto="1"/>
      </right>
      <top/>
      <bottom style="thin">
        <color rgb="FF000000"/>
      </bottom>
      <diagonal/>
    </border>
    <border>
      <left style="dotted">
        <color auto="1"/>
      </left>
      <right/>
      <top/>
      <bottom style="thin">
        <color rgb="FF000000"/>
      </bottom>
      <diagonal/>
    </border>
    <border>
      <left/>
      <right style="double">
        <color rgb="FF1E4E79"/>
      </right>
      <top/>
      <bottom style="thin">
        <color rgb="FF000000"/>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1E4E79"/>
      </left>
      <right/>
      <top/>
      <bottom/>
      <diagonal/>
    </border>
    <border>
      <left/>
      <right/>
      <top/>
      <bottom/>
      <diagonal/>
    </border>
    <border>
      <left/>
      <right style="dotted">
        <color auto="1"/>
      </right>
      <top/>
      <bottom/>
      <diagonal/>
    </border>
    <border>
      <left style="dotted">
        <color auto="1"/>
      </left>
      <right/>
      <top style="thin">
        <color rgb="FF000000"/>
      </top>
      <bottom/>
      <diagonal/>
    </border>
    <border>
      <left/>
      <right style="double">
        <color rgb="FF1E4E79"/>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1E4E79"/>
      </left>
      <right/>
      <top/>
      <bottom/>
      <diagonal/>
    </border>
    <border>
      <left/>
      <right style="dotted">
        <color auto="1"/>
      </right>
      <top/>
      <bottom/>
      <diagonal/>
    </border>
    <border>
      <left style="dotted">
        <color auto="1"/>
      </left>
      <right/>
      <top/>
      <bottom/>
      <diagonal/>
    </border>
    <border>
      <left/>
      <right style="double">
        <color rgb="FF1E4E79"/>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style="dotted">
        <color rgb="FF000000"/>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1E4E79"/>
      </right>
      <top/>
      <bottom/>
      <diagonal/>
    </border>
    <border>
      <left style="thin">
        <color rgb="FF1E4E79"/>
      </left>
      <right/>
      <top/>
      <bottom/>
      <diagonal/>
    </border>
    <border>
      <left/>
      <right/>
      <top/>
      <bottom/>
      <diagonal/>
    </border>
    <border>
      <left/>
      <right style="dotted">
        <color auto="1"/>
      </right>
      <top/>
      <bottom/>
      <diagonal/>
    </border>
    <border>
      <left style="thin">
        <color rgb="FF000000"/>
      </left>
      <right style="thin">
        <color rgb="FF1E4E79"/>
      </right>
      <top style="thin">
        <color rgb="FF000000"/>
      </top>
      <bottom/>
      <diagonal/>
    </border>
    <border>
      <left style="thin">
        <color rgb="FF1E4E79"/>
      </left>
      <right/>
      <top style="thin">
        <color rgb="FF000000"/>
      </top>
      <bottom style="dotted">
        <color rgb="FF1E4E79"/>
      </bottom>
      <diagonal/>
    </border>
    <border>
      <left/>
      <right/>
      <top style="thin">
        <color rgb="FF000000"/>
      </top>
      <bottom style="dotted">
        <color rgb="FF1E4E79"/>
      </bottom>
      <diagonal/>
    </border>
    <border>
      <left/>
      <right style="dotted">
        <color rgb="FF1E4E79"/>
      </right>
      <top style="thin">
        <color rgb="FF000000"/>
      </top>
      <bottom style="dotted">
        <color rgb="FF1E4E79"/>
      </bottom>
      <diagonal/>
    </border>
    <border>
      <left style="dotted">
        <color rgb="FF1E4E79"/>
      </left>
      <right/>
      <top style="thin">
        <color rgb="FF000000"/>
      </top>
      <bottom/>
      <diagonal/>
    </border>
    <border>
      <left style="thin">
        <color rgb="FF1E4E79"/>
      </left>
      <right/>
      <top style="dotted">
        <color rgb="FF1E4E79"/>
      </top>
      <bottom/>
      <diagonal/>
    </border>
    <border>
      <left/>
      <right/>
      <top style="dotted">
        <color rgb="FF1E4E79"/>
      </top>
      <bottom/>
      <diagonal/>
    </border>
    <border>
      <left/>
      <right style="dotted">
        <color rgb="FF1E4E79"/>
      </right>
      <top style="dotted">
        <color rgb="FF1E4E79"/>
      </top>
      <bottom/>
      <diagonal/>
    </border>
    <border>
      <left style="dotted">
        <color rgb="FF1E4E79"/>
      </left>
      <right/>
      <top/>
      <bottom/>
      <diagonal/>
    </border>
    <border>
      <left/>
      <right style="thin">
        <color rgb="FF000000"/>
      </right>
      <top/>
      <bottom style="double">
        <color rgb="FF1E4E79"/>
      </bottom>
      <diagonal/>
    </border>
    <border>
      <left style="thin">
        <color rgb="FF000000"/>
      </left>
      <right style="thin">
        <color rgb="FF1E4E79"/>
      </right>
      <top/>
      <bottom style="double">
        <color rgb="FF1E4E79"/>
      </bottom>
      <diagonal/>
    </border>
    <border>
      <left style="thin">
        <color rgb="FF1E4E79"/>
      </left>
      <right/>
      <top/>
      <bottom style="double">
        <color rgb="FF1E4E79"/>
      </bottom>
      <diagonal/>
    </border>
    <border>
      <left/>
      <right/>
      <top/>
      <bottom style="double">
        <color rgb="FF1E4E79"/>
      </bottom>
      <diagonal/>
    </border>
    <border>
      <left/>
      <right style="dotted">
        <color rgb="FF1E4E79"/>
      </right>
      <top/>
      <bottom style="double">
        <color rgb="FF1E4E79"/>
      </bottom>
      <diagonal/>
    </border>
    <border>
      <left style="dotted">
        <color rgb="FF1E4E79"/>
      </left>
      <right/>
      <top/>
      <bottom style="double">
        <color rgb="FF1E4E79"/>
      </bottom>
      <diagonal/>
    </border>
    <border>
      <left/>
      <right style="double">
        <color rgb="FF1E4E79"/>
      </right>
      <top/>
      <bottom style="double">
        <color rgb="FF1E4E79"/>
      </bottom>
      <diagonal/>
    </border>
    <border>
      <left style="double">
        <color rgb="FF1E4E79"/>
      </left>
      <right style="thin">
        <color rgb="FF1E4E79"/>
      </right>
      <top style="double">
        <color rgb="FF1E4E79"/>
      </top>
      <bottom style="double">
        <color rgb="FF1E4E79"/>
      </bottom>
      <diagonal/>
    </border>
    <border>
      <left style="thin">
        <color rgb="FF1E4E79"/>
      </left>
      <right/>
      <top style="double">
        <color rgb="FF1E4E79"/>
      </top>
      <bottom style="double">
        <color rgb="FF1E4E79"/>
      </bottom>
      <diagonal/>
    </border>
    <border>
      <left/>
      <right/>
      <top style="double">
        <color rgb="FF1E4E79"/>
      </top>
      <bottom style="double">
        <color rgb="FF1E4E79"/>
      </bottom>
      <diagonal/>
    </border>
    <border>
      <left/>
      <right style="double">
        <color rgb="FF1E4E79"/>
      </right>
      <top style="double">
        <color rgb="FF1E4E79"/>
      </top>
      <bottom style="double">
        <color rgb="FF1E4E79"/>
      </bottom>
      <diagonal/>
    </border>
    <border>
      <left style="medium">
        <color rgb="FF000000"/>
      </left>
      <right/>
      <top/>
      <bottom style="medium">
        <color rgb="FF000000"/>
      </bottom>
      <diagonal/>
    </border>
    <border>
      <left style="double">
        <color rgb="FF1E4E79"/>
      </left>
      <right/>
      <top style="double">
        <color rgb="FF1E4E79"/>
      </top>
      <bottom style="medium">
        <color rgb="FF000000"/>
      </bottom>
      <diagonal/>
    </border>
    <border>
      <left/>
      <right style="thin">
        <color rgb="FF1E4E79"/>
      </right>
      <top style="double">
        <color rgb="FF1E4E79"/>
      </top>
      <bottom style="medium">
        <color rgb="FF000000"/>
      </bottom>
      <diagonal/>
    </border>
    <border>
      <left/>
      <right/>
      <top style="double">
        <color rgb="FF1E4E79"/>
      </top>
      <bottom style="medium">
        <color rgb="FF000000"/>
      </bottom>
      <diagonal/>
    </border>
    <border>
      <left/>
      <right/>
      <top style="double">
        <color rgb="FF1E4E79"/>
      </top>
      <bottom style="medium">
        <color rgb="FF000000"/>
      </bottom>
      <diagonal/>
    </border>
    <border>
      <left/>
      <right style="double">
        <color rgb="FF1E4E79"/>
      </right>
      <top style="double">
        <color rgb="FF1E4E79"/>
      </top>
      <bottom style="medium">
        <color rgb="FF000000"/>
      </bottom>
      <diagonal/>
    </border>
    <border>
      <left/>
      <right style="medium">
        <color rgb="FF000000"/>
      </right>
      <top/>
      <bottom style="medium">
        <color rgb="FF000000"/>
      </bottom>
      <diagonal/>
    </border>
    <border>
      <left/>
      <right style="thin">
        <color rgb="FF000000"/>
      </right>
      <top style="dotted">
        <color rgb="FF000000"/>
      </top>
      <bottom style="dotted">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dotted">
        <color rgb="FF000000"/>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top/>
      <bottom style="thin">
        <color rgb="FF000000"/>
      </bottom>
      <diagonal/>
    </border>
    <border>
      <left/>
      <right style="thin">
        <color rgb="FF000000"/>
      </right>
      <top/>
      <bottom style="thin">
        <color rgb="FF000000"/>
      </bottom>
      <diagonal/>
    </border>
    <border>
      <left/>
      <right style="dotted">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style="thin">
        <color rgb="FF000000"/>
      </top>
      <bottom style="hair">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style="hair">
        <color rgb="FF000000"/>
      </bottom>
      <diagonal/>
    </border>
    <border>
      <left/>
      <right style="thin">
        <color rgb="FF000000"/>
      </right>
      <top/>
      <bottom style="hair">
        <color rgb="FF000000"/>
      </bottom>
      <diagonal/>
    </border>
    <border>
      <left style="thin">
        <color rgb="FF000000"/>
      </left>
      <right/>
      <top/>
      <bottom/>
      <diagonal/>
    </border>
    <border>
      <left style="thin">
        <color rgb="FF000000"/>
      </left>
      <right style="medium">
        <color rgb="FF000000"/>
      </right>
      <top/>
      <bottom/>
      <diagonal/>
    </border>
    <border>
      <left style="dotted">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style="thin">
        <color rgb="FF000000"/>
      </right>
      <top style="hair">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dotted">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medium">
        <color rgb="FF000000"/>
      </left>
      <right style="thin">
        <color rgb="FF000000"/>
      </right>
      <top style="thin">
        <color rgb="FF000000"/>
      </top>
      <bottom style="hair">
        <color rgb="FFFF0000"/>
      </bottom>
      <diagonal/>
    </border>
    <border>
      <left/>
      <right style="thin">
        <color rgb="FF000000"/>
      </right>
      <top style="thin">
        <color rgb="FF000000"/>
      </top>
      <bottom style="hair">
        <color rgb="FFFF0000"/>
      </bottom>
      <diagonal/>
    </border>
    <border>
      <left/>
      <right/>
      <top style="thin">
        <color rgb="FF000000"/>
      </top>
      <bottom style="hair">
        <color rgb="FFFF0000"/>
      </bottom>
      <diagonal/>
    </border>
    <border>
      <left style="thin">
        <color rgb="FF000000"/>
      </left>
      <right style="thin">
        <color rgb="FF000000"/>
      </right>
      <top style="thin">
        <color rgb="FF000000"/>
      </top>
      <bottom style="hair">
        <color rgb="FFFF0000"/>
      </bottom>
      <diagonal/>
    </border>
    <border>
      <left style="thin">
        <color rgb="FF000000"/>
      </left>
      <right/>
      <top style="thin">
        <color rgb="FF000000"/>
      </top>
      <bottom style="hair">
        <color rgb="FFFF0000"/>
      </bottom>
      <diagonal/>
    </border>
    <border>
      <left style="thin">
        <color rgb="FF000000"/>
      </left>
      <right/>
      <top style="thin">
        <color rgb="FF000000"/>
      </top>
      <bottom style="hair">
        <color rgb="FF0000FF"/>
      </bottom>
      <diagonal/>
    </border>
    <border>
      <left style="thin">
        <color rgb="FF000000"/>
      </left>
      <right style="medium">
        <color rgb="FF000000"/>
      </right>
      <top style="thin">
        <color rgb="FF000000"/>
      </top>
      <bottom style="hair">
        <color rgb="FF0000FF"/>
      </bottom>
      <diagonal/>
    </border>
    <border>
      <left style="dotted">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top style="medium">
        <color rgb="FF000000"/>
      </top>
      <bottom style="thin">
        <color rgb="FF000000"/>
      </bottom>
      <diagonal/>
    </border>
    <border>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thick">
        <color rgb="FFFF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double">
        <color rgb="FF000000"/>
      </bottom>
      <diagonal/>
    </border>
    <border>
      <left style="medium">
        <color rgb="FF000000"/>
      </left>
      <right style="thin">
        <color rgb="FF000000"/>
      </right>
      <top/>
      <bottom style="hair">
        <color rgb="FFFF0000"/>
      </bottom>
      <diagonal/>
    </border>
    <border>
      <left/>
      <right style="thin">
        <color rgb="FF000000"/>
      </right>
      <top/>
      <bottom style="hair">
        <color rgb="FFFF0000"/>
      </bottom>
      <diagonal/>
    </border>
    <border>
      <left/>
      <right/>
      <top/>
      <bottom style="hair">
        <color rgb="FFFF0000"/>
      </bottom>
      <diagonal/>
    </border>
    <border>
      <left style="thin">
        <color rgb="FF000000"/>
      </left>
      <right style="thin">
        <color rgb="FF000000"/>
      </right>
      <top/>
      <bottom style="hair">
        <color rgb="FFFF0000"/>
      </bottom>
      <diagonal/>
    </border>
    <border>
      <left style="thin">
        <color rgb="FF000000"/>
      </left>
      <right/>
      <top/>
      <bottom style="hair">
        <color rgb="FFFF0000"/>
      </bottom>
      <diagonal/>
    </border>
    <border>
      <left style="thin">
        <color rgb="FF000000"/>
      </left>
      <right/>
      <top/>
      <bottom style="hair">
        <color rgb="FF0000FF"/>
      </bottom>
      <diagonal/>
    </border>
    <border>
      <left style="thin">
        <color rgb="FF000000"/>
      </left>
      <right style="medium">
        <color rgb="FF000000"/>
      </right>
      <top/>
      <bottom style="hair">
        <color rgb="FF0000FF"/>
      </bottom>
      <diagonal/>
    </border>
    <border>
      <left style="medium">
        <color rgb="FF000000"/>
      </left>
      <right style="thin">
        <color rgb="FF000000"/>
      </right>
      <top/>
      <bottom style="hair">
        <color rgb="FF000000"/>
      </bottom>
      <diagonal/>
    </border>
    <border>
      <left style="thin">
        <color rgb="FF000000"/>
      </left>
      <right style="thin">
        <color rgb="FF000000"/>
      </right>
      <top/>
      <bottom style="hair">
        <color rgb="FF000000"/>
      </bottom>
      <diagonal/>
    </border>
    <border>
      <left style="thin">
        <color rgb="FF000000"/>
      </left>
      <right style="medium">
        <color rgb="FF000000"/>
      </right>
      <top/>
      <bottom style="hair">
        <color rgb="FF000000"/>
      </bottom>
      <diagonal/>
    </border>
    <border>
      <left/>
      <right/>
      <top/>
      <bottom style="hair">
        <color rgb="FF000000"/>
      </bottom>
      <diagonal/>
    </border>
    <border>
      <left style="thin">
        <color rgb="FF000000"/>
      </left>
      <right/>
      <top/>
      <bottom style="hair">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right/>
      <top style="hair">
        <color rgb="FF000000"/>
      </top>
      <bottom style="medium">
        <color rgb="FF000000"/>
      </bottom>
      <diagonal/>
    </border>
    <border>
      <left style="thin">
        <color rgb="FF000000"/>
      </left>
      <right/>
      <top style="hair">
        <color rgb="FF000000"/>
      </top>
      <bottom style="medium">
        <color rgb="FF000000"/>
      </bottom>
      <diagonal/>
    </border>
    <border>
      <left style="medium">
        <color rgb="FF000000"/>
      </left>
      <right style="thin">
        <color rgb="FF000000"/>
      </right>
      <top style="medium">
        <color rgb="FF000000"/>
      </top>
      <bottom style="dotted">
        <color rgb="FFFF0000"/>
      </bottom>
      <diagonal/>
    </border>
    <border>
      <left/>
      <right style="thin">
        <color rgb="FF000000"/>
      </right>
      <top style="medium">
        <color rgb="FF000000"/>
      </top>
      <bottom style="dotted">
        <color rgb="FFFF0000"/>
      </bottom>
      <diagonal/>
    </border>
    <border>
      <left/>
      <right/>
      <top style="medium">
        <color rgb="FF000000"/>
      </top>
      <bottom style="dotted">
        <color rgb="FFFF0000"/>
      </bottom>
      <diagonal/>
    </border>
    <border>
      <left style="thin">
        <color rgb="FF000000"/>
      </left>
      <right style="thin">
        <color rgb="FF000000"/>
      </right>
      <top style="medium">
        <color rgb="FF000000"/>
      </top>
      <bottom style="dotted">
        <color rgb="FFFF0000"/>
      </bottom>
      <diagonal/>
    </border>
    <border>
      <left style="thin">
        <color rgb="FF000000"/>
      </left>
      <right/>
      <top style="medium">
        <color rgb="FF000000"/>
      </top>
      <bottom style="dotted">
        <color rgb="FFFF0000"/>
      </bottom>
      <diagonal/>
    </border>
    <border>
      <left style="thin">
        <color rgb="FF000000"/>
      </left>
      <right style="medium">
        <color rgb="FF000000"/>
      </right>
      <top style="medium">
        <color rgb="FF000000"/>
      </top>
      <bottom style="dotted">
        <color rgb="FFFF0000"/>
      </bottom>
      <diagonal/>
    </border>
    <border>
      <left/>
      <right/>
      <top style="medium">
        <color rgb="FF000000"/>
      </top>
      <bottom style="dotted">
        <color rgb="FFFF0000"/>
      </bottom>
      <diagonal/>
    </border>
    <border>
      <left style="thin">
        <color rgb="FF000000"/>
      </left>
      <right/>
      <top style="medium">
        <color rgb="FF000000"/>
      </top>
      <bottom style="dotted">
        <color rgb="FFFF0000"/>
      </bottom>
      <diagonal/>
    </border>
    <border>
      <left style="medium">
        <color rgb="FF000000"/>
      </left>
      <right style="thin">
        <color rgb="FF000000"/>
      </right>
      <top style="dotted">
        <color rgb="FFFF0000"/>
      </top>
      <bottom style="dotted">
        <color rgb="FFFF0000"/>
      </bottom>
      <diagonal/>
    </border>
    <border>
      <left/>
      <right style="thin">
        <color rgb="FF000000"/>
      </right>
      <top style="dotted">
        <color rgb="FFFF0000"/>
      </top>
      <bottom style="dotted">
        <color rgb="FFFF0000"/>
      </bottom>
      <diagonal/>
    </border>
    <border>
      <left/>
      <right/>
      <top style="dotted">
        <color rgb="FFFF0000"/>
      </top>
      <bottom style="dotted">
        <color rgb="FFFF0000"/>
      </bottom>
      <diagonal/>
    </border>
    <border>
      <left style="thin">
        <color rgb="FF000000"/>
      </left>
      <right style="thin">
        <color rgb="FF000000"/>
      </right>
      <top style="dotted">
        <color rgb="FFFF0000"/>
      </top>
      <bottom style="dotted">
        <color rgb="FFFF0000"/>
      </bottom>
      <diagonal/>
    </border>
    <border>
      <left style="thin">
        <color rgb="FF000000"/>
      </left>
      <right/>
      <top style="dotted">
        <color rgb="FFFF0000"/>
      </top>
      <bottom style="dotted">
        <color rgb="FFFF0000"/>
      </bottom>
      <diagonal/>
    </border>
    <border>
      <left style="thin">
        <color rgb="FF000000"/>
      </left>
      <right style="medium">
        <color rgb="FF000000"/>
      </right>
      <top style="dotted">
        <color rgb="FFFF0000"/>
      </top>
      <bottom style="dotted">
        <color rgb="FFFF0000"/>
      </bottom>
      <diagonal/>
    </border>
    <border>
      <left/>
      <right/>
      <top style="dotted">
        <color rgb="FFFF0000"/>
      </top>
      <bottom style="dotted">
        <color rgb="FFFF0000"/>
      </bottom>
      <diagonal/>
    </border>
    <border>
      <left style="thin">
        <color rgb="FF000000"/>
      </left>
      <right/>
      <top style="dotted">
        <color rgb="FFFF0000"/>
      </top>
      <bottom style="dotted">
        <color rgb="FFFF0000"/>
      </bottom>
      <diagonal/>
    </border>
    <border>
      <left style="medium">
        <color rgb="FF000000"/>
      </left>
      <right style="thin">
        <color rgb="FF000000"/>
      </right>
      <top style="dotted">
        <color rgb="FFFF0000"/>
      </top>
      <bottom style="thin">
        <color rgb="FF000000"/>
      </bottom>
      <diagonal/>
    </border>
    <border>
      <left/>
      <right style="thin">
        <color rgb="FF000000"/>
      </right>
      <top style="dotted">
        <color rgb="FFFF0000"/>
      </top>
      <bottom style="thin">
        <color rgb="FF000000"/>
      </bottom>
      <diagonal/>
    </border>
    <border>
      <left/>
      <right/>
      <top style="dotted">
        <color rgb="FFFF0000"/>
      </top>
      <bottom style="thin">
        <color rgb="FF000000"/>
      </bottom>
      <diagonal/>
    </border>
    <border>
      <left style="thin">
        <color rgb="FF000000"/>
      </left>
      <right style="thin">
        <color rgb="FF000000"/>
      </right>
      <top style="dotted">
        <color rgb="FFFF0000"/>
      </top>
      <bottom style="thin">
        <color rgb="FF000000"/>
      </bottom>
      <diagonal/>
    </border>
    <border>
      <left style="thin">
        <color rgb="FF000000"/>
      </left>
      <right/>
      <top style="dotted">
        <color rgb="FFFF0000"/>
      </top>
      <bottom style="thin">
        <color rgb="FF000000"/>
      </bottom>
      <diagonal/>
    </border>
    <border>
      <left style="thin">
        <color rgb="FF000000"/>
      </left>
      <right style="medium">
        <color rgb="FF000000"/>
      </right>
      <top style="dotted">
        <color rgb="FFFF0000"/>
      </top>
      <bottom style="thin">
        <color rgb="FF000000"/>
      </bottom>
      <diagonal/>
    </border>
    <border>
      <left/>
      <right/>
      <top style="dotted">
        <color rgb="FFFF0000"/>
      </top>
      <bottom style="thin">
        <color rgb="FF000000"/>
      </bottom>
      <diagonal/>
    </border>
    <border>
      <left style="thin">
        <color rgb="FF000000"/>
      </left>
      <right/>
      <top style="dotted">
        <color rgb="FFFF0000"/>
      </top>
      <bottom style="thin">
        <color rgb="FF000000"/>
      </bottom>
      <diagonal/>
    </border>
    <border>
      <left style="medium">
        <color rgb="FF000000"/>
      </left>
      <right style="thin">
        <color rgb="FF000000"/>
      </right>
      <top style="thin">
        <color rgb="FF000000"/>
      </top>
      <bottom style="dotted">
        <color rgb="FFFF0000"/>
      </bottom>
      <diagonal/>
    </border>
    <border>
      <left/>
      <right style="thin">
        <color rgb="FF000000"/>
      </right>
      <top style="thin">
        <color rgb="FF000000"/>
      </top>
      <bottom style="dotted">
        <color rgb="FFFF0000"/>
      </bottom>
      <diagonal/>
    </border>
    <border>
      <left/>
      <right/>
      <top style="thin">
        <color rgb="FF000000"/>
      </top>
      <bottom style="dotted">
        <color rgb="FFFF0000"/>
      </bottom>
      <diagonal/>
    </border>
    <border>
      <left style="thin">
        <color rgb="FF000000"/>
      </left>
      <right style="thin">
        <color rgb="FF000000"/>
      </right>
      <top style="thin">
        <color rgb="FF000000"/>
      </top>
      <bottom style="dotted">
        <color rgb="FFFF0000"/>
      </bottom>
      <diagonal/>
    </border>
    <border>
      <left style="thin">
        <color rgb="FF000000"/>
      </left>
      <right/>
      <top style="thin">
        <color rgb="FF000000"/>
      </top>
      <bottom style="dotted">
        <color rgb="FFFF0000"/>
      </bottom>
      <diagonal/>
    </border>
    <border>
      <left style="thin">
        <color rgb="FF000000"/>
      </left>
      <right style="medium">
        <color rgb="FF000000"/>
      </right>
      <top style="thin">
        <color rgb="FF000000"/>
      </top>
      <bottom style="dotted">
        <color rgb="FFFF0000"/>
      </bottom>
      <diagonal/>
    </border>
    <border>
      <left/>
      <right/>
      <top style="thin">
        <color rgb="FF000000"/>
      </top>
      <bottom style="dotted">
        <color rgb="FFFF0000"/>
      </bottom>
      <diagonal/>
    </border>
    <border>
      <left style="thin">
        <color rgb="FF000000"/>
      </left>
      <right/>
      <top style="thin">
        <color rgb="FF000000"/>
      </top>
      <bottom style="dotted">
        <color rgb="FFFF0000"/>
      </bottom>
      <diagonal/>
    </border>
    <border>
      <left style="medium">
        <color rgb="FF000000"/>
      </left>
      <right style="thin">
        <color rgb="FF000000"/>
      </right>
      <top style="dotted">
        <color rgb="FFFF0000"/>
      </top>
      <bottom style="medium">
        <color rgb="FF000000"/>
      </bottom>
      <diagonal/>
    </border>
    <border>
      <left/>
      <right style="thin">
        <color rgb="FF000000"/>
      </right>
      <top style="dotted">
        <color rgb="FFFF0000"/>
      </top>
      <bottom style="medium">
        <color rgb="FF000000"/>
      </bottom>
      <diagonal/>
    </border>
    <border>
      <left/>
      <right/>
      <top style="dotted">
        <color rgb="FFFF0000"/>
      </top>
      <bottom style="medium">
        <color rgb="FF000000"/>
      </bottom>
      <diagonal/>
    </border>
    <border>
      <left style="thin">
        <color rgb="FF000000"/>
      </left>
      <right style="thin">
        <color rgb="FF000000"/>
      </right>
      <top style="dotted">
        <color rgb="FFFF0000"/>
      </top>
      <bottom style="medium">
        <color rgb="FF000000"/>
      </bottom>
      <diagonal/>
    </border>
    <border>
      <left style="thin">
        <color rgb="FF000000"/>
      </left>
      <right/>
      <top style="dotted">
        <color rgb="FFFF0000"/>
      </top>
      <bottom style="medium">
        <color rgb="FF000000"/>
      </bottom>
      <diagonal/>
    </border>
    <border>
      <left style="thin">
        <color rgb="FF000000"/>
      </left>
      <right style="medium">
        <color rgb="FF000000"/>
      </right>
      <top style="dotted">
        <color rgb="FFFF0000"/>
      </top>
      <bottom style="medium">
        <color rgb="FF000000"/>
      </bottom>
      <diagonal/>
    </border>
    <border>
      <left style="medium">
        <color rgb="FF000000"/>
      </left>
      <right style="thin">
        <color rgb="FF000000"/>
      </right>
      <top/>
      <bottom style="dotted">
        <color rgb="FFFF0000"/>
      </bottom>
      <diagonal/>
    </border>
    <border>
      <left/>
      <right style="thin">
        <color rgb="FF000000"/>
      </right>
      <top/>
      <bottom style="dotted">
        <color rgb="FFFF0000"/>
      </bottom>
      <diagonal/>
    </border>
    <border>
      <left/>
      <right/>
      <top/>
      <bottom style="dotted">
        <color rgb="FFFF0000"/>
      </bottom>
      <diagonal/>
    </border>
    <border>
      <left style="thin">
        <color rgb="FF000000"/>
      </left>
      <right style="thin">
        <color rgb="FF000000"/>
      </right>
      <top/>
      <bottom style="dotted">
        <color rgb="FFFF0000"/>
      </bottom>
      <diagonal/>
    </border>
    <border>
      <left style="thin">
        <color rgb="FF000000"/>
      </left>
      <right/>
      <top/>
      <bottom style="dotted">
        <color rgb="FFFF0000"/>
      </bottom>
      <diagonal/>
    </border>
    <border>
      <left style="thin">
        <color rgb="FF000000"/>
      </left>
      <right style="thin">
        <color rgb="FF000000"/>
      </right>
      <top/>
      <bottom style="dotted">
        <color rgb="FFFF0000"/>
      </bottom>
      <diagonal/>
    </border>
    <border>
      <left style="thin">
        <color rgb="FF000000"/>
      </left>
      <right style="medium">
        <color rgb="FF000000"/>
      </right>
      <top/>
      <bottom style="dotted">
        <color rgb="FFFF0000"/>
      </bottom>
      <diagonal/>
    </border>
    <border>
      <left/>
      <right/>
      <top style="dotted">
        <color rgb="FFFF0000"/>
      </top>
      <bottom style="medium">
        <color rgb="FF000000"/>
      </bottom>
      <diagonal/>
    </border>
    <border>
      <left style="thin">
        <color rgb="FF000000"/>
      </left>
      <right/>
      <top style="dotted">
        <color rgb="FFFF0000"/>
      </top>
      <bottom style="medium">
        <color rgb="FF000000"/>
      </bottom>
      <diagonal/>
    </border>
    <border>
      <left/>
      <right/>
      <top style="medium">
        <color rgb="FF000000"/>
      </top>
      <bottom style="thin">
        <color rgb="FF000000"/>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style="dotted">
        <color rgb="FF000000"/>
      </bottom>
      <diagonal/>
    </border>
    <border>
      <left/>
      <right style="medium">
        <color rgb="FF000000"/>
      </right>
      <top style="thin">
        <color rgb="FF000000"/>
      </top>
      <bottom style="dotted">
        <color rgb="FF000000"/>
      </bottom>
      <diagonal/>
    </border>
    <border>
      <left style="medium">
        <color rgb="FF000000"/>
      </left>
      <right/>
      <top style="dotted">
        <color rgb="FF000000"/>
      </top>
      <bottom style="thin">
        <color rgb="FF000000"/>
      </bottom>
      <diagonal/>
    </border>
    <border>
      <left/>
      <right/>
      <top style="dotted">
        <color rgb="FF000000"/>
      </top>
      <bottom style="thin">
        <color rgb="FF000000"/>
      </bottom>
      <diagonal/>
    </border>
    <border>
      <left/>
      <right/>
      <top style="dotted">
        <color rgb="FF000000"/>
      </top>
      <bottom style="thin">
        <color rgb="FF000000"/>
      </bottom>
      <diagonal/>
    </border>
    <border>
      <left style="thin">
        <color rgb="FF000000"/>
      </left>
      <right/>
      <top style="dotted">
        <color rgb="FF000000"/>
      </top>
      <bottom style="thin">
        <color rgb="FF000000"/>
      </bottom>
      <diagonal/>
    </border>
    <border>
      <left/>
      <right style="medium">
        <color rgb="FF000000"/>
      </right>
      <top style="dotted">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right/>
      <top style="thin">
        <color rgb="FF000000"/>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style="thin">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style="medium">
        <color rgb="FF000000"/>
      </right>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thick">
        <color rgb="FFFF0000"/>
      </left>
      <right/>
      <top style="thick">
        <color rgb="FFFF0000"/>
      </top>
      <bottom style="medium">
        <color rgb="FF000000"/>
      </bottom>
      <diagonal/>
    </border>
    <border>
      <left/>
      <right style="thick">
        <color rgb="FFFF0000"/>
      </right>
      <top style="thick">
        <color rgb="FFFF0000"/>
      </top>
      <bottom style="medium">
        <color rgb="FF000000"/>
      </bottom>
      <diagonal/>
    </border>
    <border>
      <left style="medium">
        <color rgb="FF000000"/>
      </left>
      <right/>
      <top style="medium">
        <color rgb="FF000000"/>
      </top>
      <bottom style="thick">
        <color rgb="FFFF0000"/>
      </bottom>
      <diagonal/>
    </border>
    <border>
      <left/>
      <right style="thin">
        <color rgb="FF000000"/>
      </right>
      <top style="medium">
        <color rgb="FF000000"/>
      </top>
      <bottom style="thick">
        <color rgb="FFFF0000"/>
      </bottom>
      <diagonal/>
    </border>
    <border>
      <left style="medium">
        <color rgb="FF000000"/>
      </left>
      <right style="thin">
        <color rgb="FF000000"/>
      </right>
      <top/>
      <bottom style="double">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ashed">
        <color auto="1"/>
      </right>
      <top/>
      <bottom style="thin">
        <color auto="1"/>
      </bottom>
      <diagonal/>
    </border>
    <border>
      <left style="dashed">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auto="1"/>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auto="1"/>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hair">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indexed="64"/>
      </left>
      <right style="dotted">
        <color rgb="FF000000"/>
      </right>
      <top style="thin">
        <color indexed="64"/>
      </top>
      <bottom style="hair">
        <color rgb="FF000000"/>
      </bottom>
      <diagonal/>
    </border>
    <border>
      <left style="dotted">
        <color rgb="FF000000"/>
      </left>
      <right/>
      <top style="thin">
        <color indexed="64"/>
      </top>
      <bottom style="hair">
        <color rgb="FF000000"/>
      </bottom>
      <diagonal/>
    </border>
    <border>
      <left/>
      <right style="thin">
        <color rgb="FF000000"/>
      </right>
      <top style="thin">
        <color indexed="64"/>
      </top>
      <bottom style="hair">
        <color rgb="FF000000"/>
      </bottom>
      <diagonal/>
    </border>
    <border>
      <left/>
      <right style="dotted">
        <color rgb="FF000000"/>
      </right>
      <top style="thin">
        <color indexed="64"/>
      </top>
      <bottom style="hair">
        <color rgb="FF000000"/>
      </bottom>
      <diagonal/>
    </border>
    <border>
      <left/>
      <right style="thin">
        <color indexed="64"/>
      </right>
      <top style="thin">
        <color indexed="64"/>
      </top>
      <bottom style="hair">
        <color rgb="FF000000"/>
      </bottom>
      <diagonal/>
    </border>
    <border>
      <left style="thin">
        <color indexed="64"/>
      </left>
      <right style="dotted">
        <color rgb="FF000000"/>
      </right>
      <top style="hair">
        <color rgb="FF000000"/>
      </top>
      <bottom style="thin">
        <color indexed="64"/>
      </bottom>
      <diagonal/>
    </border>
    <border>
      <left style="dotted">
        <color rgb="FF000000"/>
      </left>
      <right/>
      <top style="hair">
        <color rgb="FF000000"/>
      </top>
      <bottom style="thin">
        <color indexed="64"/>
      </bottom>
      <diagonal/>
    </border>
    <border>
      <left/>
      <right style="thin">
        <color rgb="FF000000"/>
      </right>
      <top style="hair">
        <color rgb="FF000000"/>
      </top>
      <bottom style="thin">
        <color indexed="64"/>
      </bottom>
      <diagonal/>
    </border>
    <border>
      <left/>
      <right style="dotted">
        <color rgb="FF000000"/>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style="dotted">
        <color rgb="FF000000"/>
      </right>
      <top/>
      <bottom/>
      <diagonal/>
    </border>
    <border>
      <left style="dotted">
        <color rgb="FF000000"/>
      </left>
      <right/>
      <top/>
      <bottom/>
      <diagonal/>
    </border>
    <border>
      <left/>
      <right style="dotted">
        <color rgb="FF000000"/>
      </right>
      <top/>
      <bottom/>
      <diagonal/>
    </border>
    <border>
      <left/>
      <right style="thin">
        <color indexed="64"/>
      </right>
      <top/>
      <bottom/>
      <diagonal/>
    </border>
  </borders>
  <cellStyleXfs count="2">
    <xf numFmtId="0" fontId="0" fillId="0" borderId="0"/>
    <xf numFmtId="0" fontId="84" fillId="0" borderId="249"/>
  </cellStyleXfs>
  <cellXfs count="739">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1" fillId="0" borderId="1"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top"/>
    </xf>
    <xf numFmtId="0" fontId="1" fillId="0" borderId="10" xfId="0" applyFont="1" applyBorder="1" applyAlignment="1">
      <alignment vertical="center"/>
    </xf>
    <xf numFmtId="0" fontId="2" fillId="0" borderId="18" xfId="0" applyFont="1" applyBorder="1" applyAlignment="1">
      <alignment vertical="center"/>
    </xf>
    <xf numFmtId="0" fontId="13" fillId="4" borderId="33" xfId="0" applyFont="1" applyFill="1" applyBorder="1" applyAlignment="1">
      <alignment vertical="center"/>
    </xf>
    <xf numFmtId="0" fontId="13" fillId="4" borderId="34" xfId="0" applyFont="1" applyFill="1" applyBorder="1" applyAlignment="1">
      <alignment horizontal="center" vertical="center"/>
    </xf>
    <xf numFmtId="0" fontId="2" fillId="4" borderId="34" xfId="0" applyFont="1" applyFill="1" applyBorder="1" applyAlignment="1">
      <alignment vertical="center"/>
    </xf>
    <xf numFmtId="0" fontId="14" fillId="4" borderId="34" xfId="0" applyFont="1" applyFill="1" applyBorder="1" applyAlignment="1">
      <alignment vertical="center"/>
    </xf>
    <xf numFmtId="0" fontId="14" fillId="4" borderId="35" xfId="0" applyFont="1" applyFill="1" applyBorder="1" applyAlignment="1">
      <alignment vertical="center"/>
    </xf>
    <xf numFmtId="0" fontId="15" fillId="4" borderId="36" xfId="0" applyFont="1" applyFill="1" applyBorder="1" applyAlignment="1">
      <alignment horizontal="center" vertical="center"/>
    </xf>
    <xf numFmtId="0" fontId="2" fillId="4" borderId="37" xfId="0" applyFont="1" applyFill="1" applyBorder="1" applyAlignment="1">
      <alignment horizontal="left" vertical="center"/>
    </xf>
    <xf numFmtId="0" fontId="2" fillId="4" borderId="35" xfId="0" applyFont="1" applyFill="1" applyBorder="1" applyAlignment="1">
      <alignment horizontal="center" vertical="center"/>
    </xf>
    <xf numFmtId="0" fontId="15" fillId="4" borderId="38" xfId="0" applyFont="1" applyFill="1" applyBorder="1" applyAlignment="1">
      <alignment horizontal="center" vertical="center"/>
    </xf>
    <xf numFmtId="0" fontId="16" fillId="4" borderId="35" xfId="0" applyFont="1" applyFill="1" applyBorder="1" applyAlignment="1">
      <alignment horizontal="center" vertical="center"/>
    </xf>
    <xf numFmtId="0" fontId="21" fillId="3" borderId="61" xfId="0" applyFont="1" applyFill="1" applyBorder="1" applyAlignment="1">
      <alignment horizontal="center" vertical="center" wrapText="1"/>
    </xf>
    <xf numFmtId="0" fontId="1" fillId="0" borderId="65" xfId="0" applyFont="1" applyBorder="1" applyAlignment="1">
      <alignment vertical="center"/>
    </xf>
    <xf numFmtId="0" fontId="2" fillId="0" borderId="71" xfId="0" applyFont="1" applyBorder="1" applyAlignment="1">
      <alignment vertical="center"/>
    </xf>
    <xf numFmtId="0" fontId="22" fillId="0" borderId="0" xfId="0" applyFont="1" applyAlignment="1">
      <alignment vertical="center"/>
    </xf>
    <xf numFmtId="0" fontId="20" fillId="0" borderId="0" xfId="0" applyFont="1" applyAlignment="1">
      <alignment horizontal="center" vertical="center" wrapText="1"/>
    </xf>
    <xf numFmtId="0" fontId="16" fillId="0" borderId="1" xfId="0" applyFont="1" applyBorder="1" applyAlignment="1">
      <alignment vertical="center"/>
    </xf>
    <xf numFmtId="0" fontId="22" fillId="0" borderId="3" xfId="0" applyFont="1" applyBorder="1" applyAlignment="1">
      <alignment vertical="center"/>
    </xf>
    <xf numFmtId="0" fontId="16" fillId="0" borderId="10" xfId="0" applyFont="1" applyBorder="1" applyAlignment="1">
      <alignment vertical="center"/>
    </xf>
    <xf numFmtId="0" fontId="19" fillId="3" borderId="76" xfId="0" applyFont="1" applyFill="1" applyBorder="1" applyAlignment="1">
      <alignment horizontal="left" vertical="center"/>
    </xf>
    <xf numFmtId="0" fontId="18" fillId="3" borderId="77" xfId="0" applyFont="1" applyFill="1" applyBorder="1" applyAlignment="1">
      <alignment horizontal="left" vertical="center"/>
    </xf>
    <xf numFmtId="0" fontId="18" fillId="3" borderId="78" xfId="0" applyFont="1" applyFill="1" applyBorder="1" applyAlignment="1">
      <alignment horizontal="left" vertical="center"/>
    </xf>
    <xf numFmtId="0" fontId="22" fillId="0" borderId="18" xfId="0" applyFont="1" applyBorder="1" applyAlignment="1">
      <alignment vertical="center"/>
    </xf>
    <xf numFmtId="0" fontId="16" fillId="0" borderId="0" xfId="0" applyFont="1" applyAlignment="1">
      <alignment vertical="center"/>
    </xf>
    <xf numFmtId="0" fontId="2" fillId="4" borderId="81" xfId="0" applyFont="1" applyFill="1" applyBorder="1" applyAlignment="1">
      <alignment horizontal="right" vertical="center"/>
    </xf>
    <xf numFmtId="0" fontId="23" fillId="4" borderId="82" xfId="0" applyFont="1" applyFill="1" applyBorder="1" applyAlignment="1">
      <alignment horizontal="right" vertical="center"/>
    </xf>
    <xf numFmtId="0" fontId="2" fillId="4" borderId="83" xfId="0" applyFont="1" applyFill="1" applyBorder="1" applyAlignment="1">
      <alignment horizontal="left" vertical="center"/>
    </xf>
    <xf numFmtId="0" fontId="2" fillId="4" borderId="84" xfId="0" applyFont="1" applyFill="1" applyBorder="1" applyAlignment="1">
      <alignment horizontal="right" vertical="center"/>
    </xf>
    <xf numFmtId="0" fontId="24" fillId="4" borderId="85" xfId="0" applyFont="1" applyFill="1" applyBorder="1" applyAlignment="1">
      <alignment vertical="center"/>
    </xf>
    <xf numFmtId="0" fontId="25" fillId="4" borderId="86" xfId="0" applyFont="1" applyFill="1" applyBorder="1" applyAlignment="1">
      <alignment vertical="center"/>
    </xf>
    <xf numFmtId="0" fontId="26" fillId="4" borderId="87" xfId="0" applyFont="1" applyFill="1" applyBorder="1" applyAlignment="1">
      <alignment vertical="center"/>
    </xf>
    <xf numFmtId="0" fontId="16" fillId="0" borderId="65" xfId="0" applyFont="1" applyBorder="1" applyAlignment="1">
      <alignment vertical="center"/>
    </xf>
    <xf numFmtId="0" fontId="19" fillId="4" borderId="88" xfId="0" applyFont="1" applyFill="1" applyBorder="1" applyAlignment="1">
      <alignment vertical="center"/>
    </xf>
    <xf numFmtId="0" fontId="27" fillId="4" borderId="89" xfId="0" applyFont="1" applyFill="1" applyBorder="1" applyAlignment="1">
      <alignment vertical="center"/>
    </xf>
    <xf numFmtId="0" fontId="28" fillId="4" borderId="90" xfId="0" applyFont="1" applyFill="1" applyBorder="1" applyAlignment="1">
      <alignment vertical="center"/>
    </xf>
    <xf numFmtId="0" fontId="22" fillId="0" borderId="71" xfId="0" applyFont="1" applyBorder="1" applyAlignment="1">
      <alignment vertical="center"/>
    </xf>
    <xf numFmtId="0" fontId="2" fillId="4" borderId="33" xfId="0" applyFont="1" applyFill="1" applyBorder="1" applyAlignment="1">
      <alignment horizontal="center" vertical="center"/>
    </xf>
    <xf numFmtId="0" fontId="2" fillId="4" borderId="34" xfId="0" applyFont="1" applyFill="1" applyBorder="1" applyAlignment="1">
      <alignment horizontal="left" vertical="center"/>
    </xf>
    <xf numFmtId="0" fontId="2" fillId="4" borderId="35" xfId="0" applyFont="1" applyFill="1" applyBorder="1" applyAlignment="1">
      <alignment vertical="center"/>
    </xf>
    <xf numFmtId="0" fontId="2" fillId="4" borderId="39" xfId="0" applyFont="1" applyFill="1" applyBorder="1" applyAlignment="1">
      <alignment horizontal="center" vertical="center"/>
    </xf>
    <xf numFmtId="49" fontId="31" fillId="5" borderId="103" xfId="0" applyNumberFormat="1" applyFont="1" applyFill="1" applyBorder="1" applyAlignment="1">
      <alignment horizontal="center" vertical="center"/>
    </xf>
    <xf numFmtId="0" fontId="2" fillId="4" borderId="79" xfId="0" applyFont="1" applyFill="1" applyBorder="1" applyAlignment="1">
      <alignment horizontal="center" vertical="center"/>
    </xf>
    <xf numFmtId="0" fontId="35" fillId="6" borderId="108" xfId="0" applyFont="1" applyFill="1" applyBorder="1" applyAlignment="1">
      <alignment horizontal="center" vertical="center"/>
    </xf>
    <xf numFmtId="0" fontId="30" fillId="2" borderId="109" xfId="0" applyFont="1" applyFill="1" applyBorder="1" applyAlignment="1">
      <alignment horizontal="right" vertical="center"/>
    </xf>
    <xf numFmtId="49" fontId="30" fillId="2" borderId="109" xfId="0" applyNumberFormat="1" applyFont="1" applyFill="1" applyBorder="1" applyAlignment="1">
      <alignment horizontal="left" vertical="center"/>
    </xf>
    <xf numFmtId="49" fontId="30" fillId="2" borderId="110" xfId="0" applyNumberFormat="1" applyFont="1" applyFill="1" applyBorder="1" applyAlignment="1">
      <alignment horizontal="left" vertical="center"/>
    </xf>
    <xf numFmtId="49" fontId="30" fillId="2" borderId="111" xfId="0" applyNumberFormat="1" applyFont="1" applyFill="1" applyBorder="1" applyAlignment="1">
      <alignment horizontal="left" vertical="center"/>
    </xf>
    <xf numFmtId="49" fontId="30" fillId="2" borderId="111" xfId="0" applyNumberFormat="1" applyFont="1" applyFill="1" applyBorder="1" applyAlignment="1">
      <alignment horizontal="center" vertical="center"/>
    </xf>
    <xf numFmtId="49" fontId="30" fillId="2" borderId="110" xfId="0" applyNumberFormat="1" applyFont="1" applyFill="1" applyBorder="1" applyAlignment="1">
      <alignment horizontal="center" vertical="center"/>
    </xf>
    <xf numFmtId="49" fontId="30" fillId="2" borderId="112" xfId="0" applyNumberFormat="1" applyFont="1" applyFill="1" applyBorder="1" applyAlignment="1">
      <alignment horizontal="center" vertical="center"/>
    </xf>
    <xf numFmtId="49" fontId="30" fillId="2" borderId="112" xfId="0" applyNumberFormat="1" applyFont="1" applyFill="1" applyBorder="1" applyAlignment="1">
      <alignment horizontal="right" vertical="center"/>
    </xf>
    <xf numFmtId="49" fontId="30" fillId="2" borderId="113" xfId="0" applyNumberFormat="1" applyFont="1" applyFill="1" applyBorder="1" applyAlignment="1">
      <alignment horizontal="center" vertical="center"/>
    </xf>
    <xf numFmtId="49" fontId="30" fillId="2" borderId="114" xfId="0" applyNumberFormat="1" applyFont="1" applyFill="1" applyBorder="1" applyAlignment="1">
      <alignment horizontal="center" vertical="center"/>
    </xf>
    <xf numFmtId="0" fontId="2" fillId="4" borderId="81" xfId="0" applyFont="1" applyFill="1" applyBorder="1" applyAlignment="1">
      <alignment horizontal="center" vertical="center"/>
    </xf>
    <xf numFmtId="0" fontId="34" fillId="0" borderId="117" xfId="0" applyFont="1" applyBorder="1" applyAlignment="1">
      <alignment horizontal="center" vertical="center"/>
    </xf>
    <xf numFmtId="0" fontId="35" fillId="6" borderId="118" xfId="0" applyFont="1" applyFill="1" applyBorder="1" applyAlignment="1">
      <alignment horizontal="center" vertical="center"/>
    </xf>
    <xf numFmtId="0" fontId="30" fillId="2" borderId="90" xfId="0" applyFont="1" applyFill="1" applyBorder="1" applyAlignment="1">
      <alignment horizontal="right" vertical="center"/>
    </xf>
    <xf numFmtId="49" fontId="30" fillId="2" borderId="90" xfId="0" applyNumberFormat="1" applyFont="1" applyFill="1" applyBorder="1" applyAlignment="1">
      <alignment horizontal="left" vertical="center"/>
    </xf>
    <xf numFmtId="49" fontId="30" fillId="2" borderId="89" xfId="0" applyNumberFormat="1" applyFont="1" applyFill="1" applyBorder="1" applyAlignment="1">
      <alignment horizontal="left" vertical="center"/>
    </xf>
    <xf numFmtId="49" fontId="30" fillId="2" borderId="119" xfId="0" applyNumberFormat="1" applyFont="1" applyFill="1" applyBorder="1" applyAlignment="1">
      <alignment horizontal="left" vertical="center"/>
    </xf>
    <xf numFmtId="49" fontId="30" fillId="2" borderId="119" xfId="0" applyNumberFormat="1" applyFont="1" applyFill="1" applyBorder="1" applyAlignment="1">
      <alignment horizontal="center" vertical="center"/>
    </xf>
    <xf numFmtId="49" fontId="30" fillId="2" borderId="89" xfId="0" applyNumberFormat="1" applyFont="1" applyFill="1" applyBorder="1" applyAlignment="1">
      <alignment horizontal="center" vertical="center"/>
    </xf>
    <xf numFmtId="49" fontId="30" fillId="2" borderId="88" xfId="0" applyNumberFormat="1" applyFont="1" applyFill="1" applyBorder="1" applyAlignment="1">
      <alignment horizontal="center" vertical="center"/>
    </xf>
    <xf numFmtId="49" fontId="30" fillId="2" borderId="88" xfId="0" applyNumberFormat="1" applyFont="1" applyFill="1" applyBorder="1" applyAlignment="1">
      <alignment horizontal="right" vertical="center"/>
    </xf>
    <xf numFmtId="49" fontId="30" fillId="2" borderId="120" xfId="0" applyNumberFormat="1" applyFont="1" applyFill="1" applyBorder="1" applyAlignment="1">
      <alignment horizontal="center" vertical="center"/>
    </xf>
    <xf numFmtId="0" fontId="2" fillId="0" borderId="20" xfId="0" applyFont="1" applyBorder="1" applyAlignment="1">
      <alignment horizontal="right" vertical="center"/>
    </xf>
    <xf numFmtId="0" fontId="2" fillId="0" borderId="0" xfId="0" applyFont="1" applyAlignment="1">
      <alignment horizontal="right" vertical="center"/>
    </xf>
    <xf numFmtId="0" fontId="14" fillId="0" borderId="0" xfId="0" applyFont="1" applyAlignment="1">
      <alignment vertical="center"/>
    </xf>
    <xf numFmtId="0" fontId="36" fillId="0" borderId="121" xfId="0" applyFont="1" applyBorder="1" applyAlignment="1">
      <alignment horizontal="center" vertical="top" wrapText="1"/>
    </xf>
    <xf numFmtId="0" fontId="37" fillId="0" borderId="122" xfId="0" applyFont="1" applyBorder="1" applyAlignment="1">
      <alignment horizontal="center" vertical="top"/>
    </xf>
    <xf numFmtId="0" fontId="37" fillId="0" borderId="125" xfId="0" applyFont="1" applyBorder="1" applyAlignment="1">
      <alignment horizontal="center" vertical="top"/>
    </xf>
    <xf numFmtId="0" fontId="1" fillId="0" borderId="0" xfId="0" applyFont="1" applyAlignment="1">
      <alignment horizontal="right" vertical="center"/>
    </xf>
    <xf numFmtId="0" fontId="36" fillId="4" borderId="126" xfId="0" applyFont="1" applyFill="1" applyBorder="1" applyAlignment="1">
      <alignment horizontal="right" vertical="center" wrapText="1"/>
    </xf>
    <xf numFmtId="0" fontId="1" fillId="4" borderId="127" xfId="0" applyFont="1" applyFill="1" applyBorder="1" applyAlignment="1">
      <alignment vertical="center"/>
    </xf>
    <xf numFmtId="0" fontId="2" fillId="4" borderId="40" xfId="0" applyFont="1" applyFill="1" applyBorder="1" applyAlignment="1">
      <alignment vertical="center"/>
    </xf>
    <xf numFmtId="0" fontId="2" fillId="4" borderId="128" xfId="0" applyFont="1" applyFill="1" applyBorder="1" applyAlignment="1">
      <alignment vertical="center"/>
    </xf>
    <xf numFmtId="0" fontId="38" fillId="4" borderId="129" xfId="0" applyFont="1" applyFill="1" applyBorder="1" applyAlignment="1">
      <alignment horizontal="right" vertical="center"/>
    </xf>
    <xf numFmtId="0" fontId="1" fillId="4" borderId="130" xfId="0" applyFont="1" applyFill="1" applyBorder="1" applyAlignment="1">
      <alignment vertical="center"/>
    </xf>
    <xf numFmtId="0" fontId="2" fillId="4" borderId="72" xfId="0" applyFont="1" applyFill="1" applyBorder="1" applyAlignment="1">
      <alignment vertical="center"/>
    </xf>
    <xf numFmtId="0" fontId="23" fillId="4" borderId="130" xfId="0" applyFont="1" applyFill="1" applyBorder="1" applyAlignment="1">
      <alignment vertical="center"/>
    </xf>
    <xf numFmtId="0" fontId="39" fillId="4" borderId="130" xfId="0" applyFont="1" applyFill="1" applyBorder="1" applyAlignment="1">
      <alignment vertical="center"/>
    </xf>
    <xf numFmtId="0" fontId="40" fillId="4" borderId="72" xfId="0" applyFont="1" applyFill="1" applyBorder="1" applyAlignment="1">
      <alignment vertical="center"/>
    </xf>
    <xf numFmtId="0" fontId="1" fillId="0" borderId="92" xfId="0" applyFont="1" applyBorder="1" applyAlignment="1">
      <alignment vertical="center"/>
    </xf>
    <xf numFmtId="0" fontId="38" fillId="4" borderId="131" xfId="0" applyFont="1" applyFill="1" applyBorder="1" applyAlignment="1">
      <alignment horizontal="right" vertical="center"/>
    </xf>
    <xf numFmtId="0" fontId="1" fillId="4" borderId="132" xfId="0" applyFont="1" applyFill="1" applyBorder="1" applyAlignment="1">
      <alignment vertical="center"/>
    </xf>
    <xf numFmtId="0" fontId="40" fillId="4" borderId="80" xfId="0" applyFont="1" applyFill="1" applyBorder="1" applyAlignment="1">
      <alignment vertical="center"/>
    </xf>
    <xf numFmtId="0" fontId="40" fillId="0" borderId="0" xfId="0" applyFont="1" applyAlignment="1">
      <alignment vertical="center"/>
    </xf>
    <xf numFmtId="0" fontId="1" fillId="4" borderId="85" xfId="0" applyFont="1" applyFill="1" applyBorder="1" applyAlignment="1">
      <alignment vertical="center"/>
    </xf>
    <xf numFmtId="0" fontId="1" fillId="4" borderId="77" xfId="0" applyFont="1" applyFill="1" applyBorder="1" applyAlignment="1">
      <alignment vertical="center"/>
    </xf>
    <xf numFmtId="0" fontId="1" fillId="4" borderId="86" xfId="0" applyFont="1" applyFill="1" applyBorder="1" applyAlignment="1">
      <alignment vertical="center"/>
    </xf>
    <xf numFmtId="0" fontId="40" fillId="4" borderId="87" xfId="0" applyFont="1" applyFill="1" applyBorder="1" applyAlignment="1">
      <alignment vertical="center"/>
    </xf>
    <xf numFmtId="0" fontId="1" fillId="4" borderId="126" xfId="0" applyFont="1" applyFill="1" applyBorder="1" applyAlignment="1">
      <alignment horizontal="right" vertical="center"/>
    </xf>
    <xf numFmtId="0" fontId="40" fillId="4" borderId="40" xfId="0" applyFont="1" applyFill="1" applyBorder="1" applyAlignment="1">
      <alignment vertical="center"/>
    </xf>
    <xf numFmtId="0" fontId="1" fillId="4" borderId="129" xfId="0" applyFont="1" applyFill="1" applyBorder="1" applyAlignment="1">
      <alignment horizontal="right" vertical="center"/>
    </xf>
    <xf numFmtId="0" fontId="1" fillId="4" borderId="143" xfId="0" applyFont="1" applyFill="1" applyBorder="1" applyAlignment="1">
      <alignment horizontal="right" vertical="center"/>
    </xf>
    <xf numFmtId="0" fontId="1" fillId="4" borderId="144" xfId="0" applyFont="1" applyFill="1" applyBorder="1" applyAlignment="1">
      <alignment vertical="center"/>
    </xf>
    <xf numFmtId="0" fontId="40" fillId="4" borderId="145" xfId="0" applyFont="1" applyFill="1" applyBorder="1" applyAlignment="1">
      <alignment vertical="center"/>
    </xf>
    <xf numFmtId="0" fontId="1" fillId="4" borderId="76" xfId="0" applyFont="1" applyFill="1" applyBorder="1" applyAlignment="1">
      <alignment horizontal="right" vertical="center"/>
    </xf>
    <xf numFmtId="0" fontId="40" fillId="4" borderId="78" xfId="0" applyFont="1" applyFill="1" applyBorder="1" applyAlignment="1">
      <alignment vertical="center"/>
    </xf>
    <xf numFmtId="0" fontId="1" fillId="4" borderId="131" xfId="0" applyFont="1" applyFill="1" applyBorder="1" applyAlignment="1">
      <alignment horizontal="right" vertical="center"/>
    </xf>
    <xf numFmtId="0" fontId="1" fillId="0" borderId="146" xfId="0" applyFont="1" applyBorder="1" applyAlignment="1">
      <alignment vertical="center"/>
    </xf>
    <xf numFmtId="0" fontId="2" fillId="0" borderId="146" xfId="0" applyFont="1" applyBorder="1" applyAlignment="1">
      <alignment vertical="center"/>
    </xf>
    <xf numFmtId="0" fontId="42" fillId="0" borderId="0" xfId="0" applyFont="1" applyAlignment="1">
      <alignment vertical="center"/>
    </xf>
    <xf numFmtId="0" fontId="42" fillId="0" borderId="0" xfId="0" applyFont="1" applyAlignment="1">
      <alignment horizontal="center" vertical="center"/>
    </xf>
    <xf numFmtId="49" fontId="42" fillId="0" borderId="0" xfId="0" applyNumberFormat="1" applyFont="1" applyAlignment="1">
      <alignment horizontal="right" vertical="center"/>
    </xf>
    <xf numFmtId="49" fontId="42" fillId="0" borderId="0" xfId="0" applyNumberFormat="1" applyFont="1" applyAlignment="1">
      <alignment horizontal="center" vertical="center"/>
    </xf>
    <xf numFmtId="0" fontId="42" fillId="0" borderId="0" xfId="0" applyFont="1" applyAlignment="1">
      <alignment horizontal="left" vertical="center"/>
    </xf>
    <xf numFmtId="49" fontId="30" fillId="0" borderId="0" xfId="0" applyNumberFormat="1" applyFont="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43" fillId="8" borderId="147" xfId="0" applyFont="1" applyFill="1" applyBorder="1" applyAlignment="1">
      <alignment vertical="center" wrapText="1"/>
    </xf>
    <xf numFmtId="0" fontId="44" fillId="0" borderId="3" xfId="0" applyFont="1" applyBorder="1" applyAlignment="1">
      <alignment horizontal="center" vertical="center"/>
    </xf>
    <xf numFmtId="0" fontId="45" fillId="0" borderId="0" xfId="0" applyFont="1" applyAlignment="1">
      <alignment vertical="center"/>
    </xf>
    <xf numFmtId="0" fontId="46" fillId="0" borderId="0" xfId="0" applyFont="1" applyAlignment="1">
      <alignment vertical="center" wrapText="1"/>
    </xf>
    <xf numFmtId="0" fontId="46" fillId="0" borderId="0" xfId="0" applyFont="1" applyAlignment="1">
      <alignment horizontal="center" vertical="center" wrapText="1"/>
    </xf>
    <xf numFmtId="0" fontId="47" fillId="0" borderId="0" xfId="0" applyFont="1" applyAlignment="1">
      <alignment vertical="center" wrapText="1"/>
    </xf>
    <xf numFmtId="0" fontId="18" fillId="0" borderId="0" xfId="0" applyFont="1" applyAlignment="1">
      <alignment vertical="center" wrapText="1"/>
    </xf>
    <xf numFmtId="0" fontId="49" fillId="0" borderId="18" xfId="0" applyFont="1" applyBorder="1" applyAlignment="1">
      <alignment horizontal="left" vertical="center" wrapText="1"/>
    </xf>
    <xf numFmtId="0" fontId="50" fillId="0" borderId="146" xfId="0" applyFont="1" applyBorder="1" applyAlignment="1">
      <alignment vertical="center" wrapText="1"/>
    </xf>
    <xf numFmtId="0" fontId="51" fillId="0" borderId="0" xfId="0" applyFont="1" applyAlignment="1">
      <alignment vertical="center" wrapText="1"/>
    </xf>
    <xf numFmtId="0" fontId="52" fillId="0" borderId="0" xfId="0" applyFont="1" applyAlignment="1">
      <alignment vertical="center"/>
    </xf>
    <xf numFmtId="0" fontId="45" fillId="0" borderId="0" xfId="0" applyFont="1" applyAlignment="1">
      <alignment horizontal="center" vertical="center" wrapText="1"/>
    </xf>
    <xf numFmtId="0" fontId="2" fillId="0" borderId="0" xfId="0" applyFont="1" applyAlignment="1">
      <alignment vertical="center" wrapText="1"/>
    </xf>
    <xf numFmtId="0" fontId="45"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35" fillId="0" borderId="0" xfId="0" applyFont="1" applyAlignment="1">
      <alignment vertical="center"/>
    </xf>
    <xf numFmtId="0" fontId="35" fillId="0" borderId="0" xfId="0" applyFont="1" applyAlignment="1">
      <alignment vertical="center" wrapText="1"/>
    </xf>
    <xf numFmtId="49" fontId="31" fillId="5" borderId="119" xfId="0" applyNumberFormat="1" applyFont="1" applyFill="1" applyBorder="1" applyAlignment="1">
      <alignment horizontal="center" vertical="center"/>
    </xf>
    <xf numFmtId="0" fontId="45" fillId="0" borderId="0" xfId="0" applyFont="1" applyAlignment="1">
      <alignment horizontal="center" vertical="center"/>
    </xf>
    <xf numFmtId="0" fontId="35" fillId="0" borderId="0" xfId="0" applyFont="1" applyAlignment="1">
      <alignment horizontal="center" vertical="center"/>
    </xf>
    <xf numFmtId="0" fontId="53" fillId="6" borderId="163" xfId="0" applyFont="1" applyFill="1" applyBorder="1" applyAlignment="1">
      <alignment horizontal="center" vertical="center"/>
    </xf>
    <xf numFmtId="0" fontId="30" fillId="2" borderId="164" xfId="0" applyFont="1" applyFill="1" applyBorder="1" applyAlignment="1">
      <alignment horizontal="right" vertical="center"/>
    </xf>
    <xf numFmtId="49" fontId="30" fillId="2" borderId="164" xfId="0" applyNumberFormat="1" applyFont="1" applyFill="1" applyBorder="1" applyAlignment="1">
      <alignment horizontal="left" vertical="center"/>
    </xf>
    <xf numFmtId="49" fontId="30" fillId="2" borderId="165" xfId="0" applyNumberFormat="1" applyFont="1" applyFill="1" applyBorder="1" applyAlignment="1">
      <alignment horizontal="left" vertical="center"/>
    </xf>
    <xf numFmtId="49" fontId="30" fillId="2" borderId="166" xfId="0" applyNumberFormat="1" applyFont="1" applyFill="1" applyBorder="1" applyAlignment="1">
      <alignment horizontal="left" vertical="center"/>
    </xf>
    <xf numFmtId="49" fontId="30" fillId="2" borderId="166" xfId="0" applyNumberFormat="1" applyFont="1" applyFill="1" applyBorder="1" applyAlignment="1">
      <alignment horizontal="center" vertical="center"/>
    </xf>
    <xf numFmtId="49" fontId="30" fillId="2" borderId="165" xfId="0" applyNumberFormat="1" applyFont="1" applyFill="1" applyBorder="1" applyAlignment="1">
      <alignment horizontal="center" vertical="center"/>
    </xf>
    <xf numFmtId="49" fontId="30" fillId="2" borderId="167" xfId="0" applyNumberFormat="1" applyFont="1" applyFill="1" applyBorder="1" applyAlignment="1">
      <alignment horizontal="center" vertical="center"/>
    </xf>
    <xf numFmtId="49" fontId="30" fillId="2" borderId="167" xfId="0" applyNumberFormat="1" applyFont="1" applyFill="1" applyBorder="1" applyAlignment="1">
      <alignment horizontal="right" vertical="center"/>
    </xf>
    <xf numFmtId="49" fontId="30" fillId="2" borderId="168" xfId="0" applyNumberFormat="1" applyFont="1" applyFill="1" applyBorder="1" applyAlignment="1">
      <alignment horizontal="center" vertical="center"/>
    </xf>
    <xf numFmtId="49" fontId="30" fillId="2" borderId="169" xfId="0" applyNumberFormat="1" applyFont="1" applyFill="1" applyBorder="1" applyAlignment="1">
      <alignment horizontal="center" vertical="center"/>
    </xf>
    <xf numFmtId="0" fontId="2" fillId="2" borderId="170" xfId="0" applyFont="1" applyFill="1" applyBorder="1" applyAlignment="1">
      <alignment horizontal="left" vertical="center" shrinkToFit="1"/>
    </xf>
    <xf numFmtId="49" fontId="24" fillId="2" borderId="171" xfId="0" applyNumberFormat="1" applyFont="1" applyFill="1" applyBorder="1" applyAlignment="1">
      <alignment horizontal="right" vertical="center"/>
    </xf>
    <xf numFmtId="49" fontId="2" fillId="2" borderId="172" xfId="0" applyNumberFormat="1" applyFont="1" applyFill="1" applyBorder="1" applyAlignment="1">
      <alignment horizontal="left" vertical="center" shrinkToFit="1"/>
    </xf>
    <xf numFmtId="49" fontId="2" fillId="2" borderId="173" xfId="0" applyNumberFormat="1" applyFont="1" applyFill="1" applyBorder="1" applyAlignment="1">
      <alignment horizontal="center" vertical="center"/>
    </xf>
    <xf numFmtId="49" fontId="2" fillId="2" borderId="174" xfId="0" applyNumberFormat="1" applyFont="1" applyFill="1" applyBorder="1" applyAlignment="1">
      <alignment horizontal="center" vertical="center"/>
    </xf>
    <xf numFmtId="0" fontId="2" fillId="0" borderId="0" xfId="0" applyFont="1" applyAlignment="1">
      <alignment horizontal="left" vertical="center" shrinkToFit="1"/>
    </xf>
    <xf numFmtId="49" fontId="24" fillId="0" borderId="0" xfId="0" applyNumberFormat="1" applyFont="1" applyAlignment="1">
      <alignment horizontal="right" vertical="center"/>
    </xf>
    <xf numFmtId="49" fontId="2" fillId="0" borderId="0" xfId="0" applyNumberFormat="1" applyFont="1" applyAlignment="1">
      <alignment horizontal="left" vertical="center" shrinkToFit="1"/>
    </xf>
    <xf numFmtId="49" fontId="2" fillId="0" borderId="0" xfId="0" applyNumberFormat="1" applyFont="1" applyAlignment="1">
      <alignment horizontal="center" vertical="center"/>
    </xf>
    <xf numFmtId="49" fontId="30" fillId="0" borderId="0" xfId="0" applyNumberFormat="1" applyFont="1" applyAlignment="1">
      <alignment horizontal="left" vertical="center" shrinkToFit="1"/>
    </xf>
    <xf numFmtId="0" fontId="30" fillId="0" borderId="0" xfId="0" applyFont="1" applyAlignment="1">
      <alignment horizontal="center" vertical="center" shrinkToFit="1"/>
    </xf>
    <xf numFmtId="0" fontId="30" fillId="0" borderId="0" xfId="0" applyFont="1" applyAlignment="1">
      <alignment horizontal="left" vertical="center" shrinkToFit="1"/>
    </xf>
    <xf numFmtId="49" fontId="30" fillId="0" borderId="0" xfId="0" applyNumberFormat="1" applyFont="1" applyAlignment="1">
      <alignment horizontal="right" vertical="center"/>
    </xf>
    <xf numFmtId="0" fontId="53" fillId="6" borderId="118" xfId="0" applyFont="1" applyFill="1" applyBorder="1" applyAlignment="1">
      <alignment horizontal="center" vertical="center"/>
    </xf>
    <xf numFmtId="0" fontId="2" fillId="2" borderId="175" xfId="0" applyFont="1" applyFill="1" applyBorder="1" applyAlignment="1">
      <alignment horizontal="left" vertical="center" shrinkToFit="1"/>
    </xf>
    <xf numFmtId="49" fontId="24" fillId="2" borderId="176" xfId="0" applyNumberFormat="1" applyFont="1" applyFill="1" applyBorder="1" applyAlignment="1">
      <alignment horizontal="right" vertical="center"/>
    </xf>
    <xf numFmtId="49" fontId="2" fillId="2" borderId="177" xfId="0" applyNumberFormat="1" applyFont="1" applyFill="1" applyBorder="1" applyAlignment="1">
      <alignment horizontal="left" vertical="center" shrinkToFit="1"/>
    </xf>
    <xf numFmtId="49" fontId="2" fillId="2" borderId="178" xfId="0" applyNumberFormat="1" applyFont="1" applyFill="1" applyBorder="1" applyAlignment="1">
      <alignment horizontal="center" vertical="center"/>
    </xf>
    <xf numFmtId="49" fontId="2" fillId="2" borderId="179" xfId="0" applyNumberFormat="1" applyFont="1" applyFill="1" applyBorder="1" applyAlignment="1">
      <alignment horizontal="center" vertical="center"/>
    </xf>
    <xf numFmtId="0" fontId="2" fillId="0" borderId="0" xfId="0" applyFont="1" applyAlignment="1">
      <alignment horizontal="center" vertical="center" shrinkToFit="1"/>
    </xf>
    <xf numFmtId="0" fontId="54" fillId="0" borderId="0" xfId="0" applyFont="1" applyAlignment="1">
      <alignment vertical="center"/>
    </xf>
    <xf numFmtId="0" fontId="30" fillId="6" borderId="180" xfId="0" applyFont="1" applyFill="1" applyBorder="1" applyAlignment="1">
      <alignment horizontal="center" vertical="center"/>
    </xf>
    <xf numFmtId="49" fontId="2" fillId="4" borderId="186" xfId="0" applyNumberFormat="1" applyFont="1" applyFill="1" applyBorder="1" applyAlignment="1">
      <alignment horizontal="center" vertical="center"/>
    </xf>
    <xf numFmtId="49" fontId="2" fillId="4" borderId="187" xfId="0" applyNumberFormat="1" applyFont="1" applyFill="1" applyBorder="1" applyAlignment="1">
      <alignment horizontal="center" vertical="center"/>
    </xf>
    <xf numFmtId="0" fontId="24" fillId="0" borderId="0" xfId="0" applyFont="1" applyAlignment="1">
      <alignment horizontal="center" vertical="center"/>
    </xf>
    <xf numFmtId="49" fontId="2" fillId="0" borderId="0" xfId="0" applyNumberFormat="1" applyFont="1" applyAlignment="1">
      <alignment horizontal="left" vertical="center"/>
    </xf>
    <xf numFmtId="49" fontId="30" fillId="0" borderId="0" xfId="0" applyNumberFormat="1" applyFont="1" applyAlignment="1">
      <alignment horizontal="left" vertical="center"/>
    </xf>
    <xf numFmtId="0" fontId="2" fillId="0" borderId="0" xfId="0" applyFont="1" applyAlignment="1">
      <alignment horizontal="left" vertical="center"/>
    </xf>
    <xf numFmtId="0" fontId="30" fillId="6" borderId="188" xfId="0" applyFont="1" applyFill="1" applyBorder="1" applyAlignment="1">
      <alignment horizontal="center" vertical="center"/>
    </xf>
    <xf numFmtId="0" fontId="2" fillId="0" borderId="189" xfId="0" applyFont="1" applyBorder="1" applyAlignment="1">
      <alignment horizontal="right" vertical="center"/>
    </xf>
    <xf numFmtId="49" fontId="2" fillId="0" borderId="189" xfId="0" applyNumberFormat="1" applyFont="1" applyBorder="1" applyAlignment="1">
      <alignment horizontal="left" vertical="center" shrinkToFit="1"/>
    </xf>
    <xf numFmtId="49" fontId="2" fillId="0" borderId="190" xfId="0" applyNumberFormat="1" applyFont="1" applyBorder="1" applyAlignment="1">
      <alignment horizontal="left" vertical="center" shrinkToFit="1"/>
    </xf>
    <xf numFmtId="49" fontId="2" fillId="0" borderId="191" xfId="0" applyNumberFormat="1" applyFont="1" applyBorder="1" applyAlignment="1">
      <alignment horizontal="left" vertical="center" shrinkToFit="1"/>
    </xf>
    <xf numFmtId="49" fontId="2" fillId="0" borderId="192" xfId="0" applyNumberFormat="1" applyFont="1" applyBorder="1" applyAlignment="1">
      <alignment horizontal="center" vertical="center"/>
    </xf>
    <xf numFmtId="176" fontId="2" fillId="0" borderId="192" xfId="0" applyNumberFormat="1" applyFont="1" applyBorder="1" applyAlignment="1">
      <alignment horizontal="right" vertical="center"/>
    </xf>
    <xf numFmtId="0" fontId="2" fillId="0" borderId="191" xfId="0" applyFont="1" applyBorder="1" applyAlignment="1">
      <alignment horizontal="center" vertical="center"/>
    </xf>
    <xf numFmtId="0" fontId="2" fillId="7" borderId="188" xfId="0" applyFont="1" applyFill="1" applyBorder="1" applyAlignment="1">
      <alignment horizontal="left" vertical="center" shrinkToFit="1"/>
    </xf>
    <xf numFmtId="49" fontId="24" fillId="7" borderId="191" xfId="0" applyNumberFormat="1" applyFont="1" applyFill="1" applyBorder="1" applyAlignment="1">
      <alignment horizontal="right" vertical="center"/>
    </xf>
    <xf numFmtId="49" fontId="2" fillId="4" borderId="194" xfId="0" applyNumberFormat="1" applyFont="1" applyFill="1" applyBorder="1" applyAlignment="1">
      <alignment horizontal="center" vertical="center"/>
    </xf>
    <xf numFmtId="49" fontId="2" fillId="4" borderId="195" xfId="0" applyNumberFormat="1" applyFont="1" applyFill="1" applyBorder="1" applyAlignment="1">
      <alignment horizontal="center" vertical="center"/>
    </xf>
    <xf numFmtId="0" fontId="24" fillId="0" borderId="0" xfId="0" applyFont="1" applyAlignment="1">
      <alignment horizontal="right" vertical="center"/>
    </xf>
    <xf numFmtId="49" fontId="2" fillId="0" borderId="191" xfId="0" applyNumberFormat="1" applyFont="1" applyBorder="1" applyAlignment="1">
      <alignment horizontal="center" vertical="center"/>
    </xf>
    <xf numFmtId="49" fontId="2" fillId="0" borderId="190" xfId="0" applyNumberFormat="1" applyFont="1" applyBorder="1" applyAlignment="1">
      <alignment horizontal="center" vertical="center"/>
    </xf>
    <xf numFmtId="0" fontId="30" fillId="6" borderId="196" xfId="0" applyFont="1" applyFill="1" applyBorder="1" applyAlignment="1">
      <alignment horizontal="center" vertical="center"/>
    </xf>
    <xf numFmtId="0" fontId="2" fillId="0" borderId="197" xfId="0" applyFont="1" applyBorder="1" applyAlignment="1">
      <alignment horizontal="right" vertical="center"/>
    </xf>
    <xf numFmtId="49" fontId="2" fillId="0" borderId="197" xfId="0" applyNumberFormat="1" applyFont="1" applyBorder="1" applyAlignment="1">
      <alignment horizontal="left" vertical="center" shrinkToFit="1"/>
    </xf>
    <xf numFmtId="49" fontId="2" fillId="0" borderId="198" xfId="0" applyNumberFormat="1" applyFont="1" applyBorder="1" applyAlignment="1">
      <alignment horizontal="left" vertical="center" shrinkToFit="1"/>
    </xf>
    <xf numFmtId="49" fontId="2" fillId="0" borderId="199" xfId="0" applyNumberFormat="1" applyFont="1" applyBorder="1" applyAlignment="1">
      <alignment horizontal="left" vertical="center" shrinkToFit="1"/>
    </xf>
    <xf numFmtId="49" fontId="2" fillId="0" borderId="199" xfId="0" applyNumberFormat="1" applyFont="1" applyBorder="1" applyAlignment="1">
      <alignment horizontal="center" vertical="center"/>
    </xf>
    <xf numFmtId="49" fontId="2" fillId="0" borderId="198" xfId="0" applyNumberFormat="1" applyFont="1" applyBorder="1" applyAlignment="1">
      <alignment horizontal="center" vertical="center"/>
    </xf>
    <xf numFmtId="49" fontId="2" fillId="0" borderId="200" xfId="0" applyNumberFormat="1" applyFont="1" applyBorder="1" applyAlignment="1">
      <alignment horizontal="center" vertical="center"/>
    </xf>
    <xf numFmtId="176" fontId="2" fillId="0" borderId="200" xfId="0" applyNumberFormat="1" applyFont="1" applyBorder="1" applyAlignment="1">
      <alignment horizontal="right" vertical="center"/>
    </xf>
    <xf numFmtId="0" fontId="2" fillId="0" borderId="199" xfId="0" applyFont="1" applyBorder="1" applyAlignment="1">
      <alignment horizontal="center" vertical="center"/>
    </xf>
    <xf numFmtId="0" fontId="2" fillId="7" borderId="196" xfId="0" applyFont="1" applyFill="1" applyBorder="1" applyAlignment="1">
      <alignment horizontal="left" vertical="center" shrinkToFit="1"/>
    </xf>
    <xf numFmtId="49" fontId="24" fillId="7" borderId="199" xfId="0" applyNumberFormat="1" applyFont="1" applyFill="1" applyBorder="1" applyAlignment="1">
      <alignment horizontal="right" vertical="center"/>
    </xf>
    <xf numFmtId="49" fontId="2" fillId="4" borderId="202" xfId="0" applyNumberFormat="1" applyFont="1" applyFill="1" applyBorder="1" applyAlignment="1">
      <alignment horizontal="center" vertical="center"/>
    </xf>
    <xf numFmtId="49" fontId="2" fillId="4" borderId="203" xfId="0" applyNumberFormat="1" applyFont="1" applyFill="1" applyBorder="1" applyAlignment="1">
      <alignment horizontal="center" vertical="center"/>
    </xf>
    <xf numFmtId="0" fontId="30" fillId="6" borderId="204" xfId="0" applyFont="1" applyFill="1" applyBorder="1" applyAlignment="1">
      <alignment horizontal="center" vertical="center"/>
    </xf>
    <xf numFmtId="0" fontId="2" fillId="0" borderId="205" xfId="0" applyFont="1" applyBorder="1" applyAlignment="1">
      <alignment horizontal="right" vertical="center"/>
    </xf>
    <xf numFmtId="49" fontId="2" fillId="0" borderId="205" xfId="0" applyNumberFormat="1" applyFont="1" applyBorder="1" applyAlignment="1">
      <alignment horizontal="left" vertical="center" shrinkToFit="1"/>
    </xf>
    <xf numFmtId="49" fontId="2" fillId="0" borderId="206" xfId="0" applyNumberFormat="1" applyFont="1" applyBorder="1" applyAlignment="1">
      <alignment horizontal="left" vertical="center" shrinkToFit="1"/>
    </xf>
    <xf numFmtId="49" fontId="2" fillId="0" borderId="207" xfId="0" applyNumberFormat="1" applyFont="1" applyBorder="1" applyAlignment="1">
      <alignment horizontal="left" vertical="center" shrinkToFit="1"/>
    </xf>
    <xf numFmtId="49" fontId="2" fillId="0" borderId="207" xfId="0" applyNumberFormat="1" applyFont="1" applyBorder="1" applyAlignment="1">
      <alignment horizontal="center" vertical="center"/>
    </xf>
    <xf numFmtId="49" fontId="2" fillId="0" borderId="206" xfId="0" applyNumberFormat="1" applyFont="1" applyBorder="1" applyAlignment="1">
      <alignment horizontal="center" vertical="center"/>
    </xf>
    <xf numFmtId="49" fontId="2" fillId="0" borderId="208" xfId="0" applyNumberFormat="1" applyFont="1" applyBorder="1" applyAlignment="1">
      <alignment horizontal="center" vertical="center"/>
    </xf>
    <xf numFmtId="176" fontId="2" fillId="0" borderId="208" xfId="0" applyNumberFormat="1" applyFont="1" applyBorder="1" applyAlignment="1">
      <alignment horizontal="right" vertical="center"/>
    </xf>
    <xf numFmtId="0" fontId="2" fillId="0" borderId="207" xfId="0" applyFont="1" applyBorder="1" applyAlignment="1">
      <alignment horizontal="center" vertical="center"/>
    </xf>
    <xf numFmtId="0" fontId="2" fillId="7" borderId="204" xfId="0" applyFont="1" applyFill="1" applyBorder="1" applyAlignment="1">
      <alignment horizontal="left" vertical="center" shrinkToFit="1"/>
    </xf>
    <xf numFmtId="49" fontId="24" fillId="7" borderId="207" xfId="0" applyNumberFormat="1" applyFont="1" applyFill="1" applyBorder="1" applyAlignment="1">
      <alignment horizontal="right" vertical="center"/>
    </xf>
    <xf numFmtId="49" fontId="2" fillId="7" borderId="209" xfId="0" applyNumberFormat="1" applyFont="1" applyFill="1" applyBorder="1" applyAlignment="1">
      <alignment horizontal="left" vertical="center"/>
    </xf>
    <xf numFmtId="49" fontId="2" fillId="4" borderId="210" xfId="0" applyNumberFormat="1" applyFont="1" applyFill="1" applyBorder="1" applyAlignment="1">
      <alignment horizontal="center" vertical="center"/>
    </xf>
    <xf numFmtId="49" fontId="2" fillId="4" borderId="211" xfId="0" applyNumberFormat="1" applyFont="1" applyFill="1" applyBorder="1" applyAlignment="1">
      <alignment horizontal="center" vertical="center"/>
    </xf>
    <xf numFmtId="49" fontId="2" fillId="0" borderId="192" xfId="0" applyNumberFormat="1" applyFont="1" applyBorder="1" applyAlignment="1">
      <alignment horizontal="right" vertical="center"/>
    </xf>
    <xf numFmtId="49" fontId="2" fillId="7" borderId="193" xfId="0" applyNumberFormat="1" applyFont="1" applyFill="1" applyBorder="1" applyAlignment="1">
      <alignment horizontal="left" vertical="center" shrinkToFit="1"/>
    </xf>
    <xf numFmtId="49" fontId="2" fillId="0" borderId="200" xfId="0" applyNumberFormat="1" applyFont="1" applyBorder="1" applyAlignment="1">
      <alignment horizontal="right" vertical="center"/>
    </xf>
    <xf numFmtId="49" fontId="2" fillId="7" borderId="201" xfId="0" applyNumberFormat="1" applyFont="1" applyFill="1" applyBorder="1" applyAlignment="1">
      <alignment horizontal="left" vertical="center" shrinkToFit="1"/>
    </xf>
    <xf numFmtId="0" fontId="30" fillId="6" borderId="212" xfId="0" applyFont="1" applyFill="1" applyBorder="1" applyAlignment="1">
      <alignment horizontal="center" vertical="center"/>
    </xf>
    <xf numFmtId="0" fontId="2" fillId="0" borderId="213" xfId="0" applyFont="1" applyBorder="1" applyAlignment="1">
      <alignment horizontal="right" vertical="center"/>
    </xf>
    <xf numFmtId="49" fontId="2" fillId="0" borderId="213" xfId="0" applyNumberFormat="1" applyFont="1" applyBorder="1" applyAlignment="1">
      <alignment horizontal="left" vertical="center" shrinkToFit="1"/>
    </xf>
    <xf numFmtId="49" fontId="2" fillId="0" borderId="214" xfId="0" applyNumberFormat="1" applyFont="1" applyBorder="1" applyAlignment="1">
      <alignment horizontal="left" vertical="center" shrinkToFit="1"/>
    </xf>
    <xf numFmtId="49" fontId="2" fillId="0" borderId="215" xfId="0" applyNumberFormat="1" applyFont="1" applyBorder="1" applyAlignment="1">
      <alignment horizontal="left" vertical="center" shrinkToFit="1"/>
    </xf>
    <xf numFmtId="49" fontId="2" fillId="0" borderId="215" xfId="0" applyNumberFormat="1" applyFont="1" applyBorder="1" applyAlignment="1">
      <alignment horizontal="center" vertical="center"/>
    </xf>
    <xf numFmtId="49" fontId="2" fillId="0" borderId="214" xfId="0" applyNumberFormat="1" applyFont="1" applyBorder="1" applyAlignment="1">
      <alignment horizontal="center" vertical="center"/>
    </xf>
    <xf numFmtId="49" fontId="2" fillId="0" borderId="216" xfId="0" applyNumberFormat="1" applyFont="1" applyBorder="1" applyAlignment="1">
      <alignment horizontal="center" vertical="center"/>
    </xf>
    <xf numFmtId="49" fontId="2" fillId="0" borderId="216" xfId="0" applyNumberFormat="1" applyFont="1" applyBorder="1" applyAlignment="1">
      <alignment horizontal="right" vertical="center"/>
    </xf>
    <xf numFmtId="0" fontId="2" fillId="0" borderId="215" xfId="0" applyFont="1" applyBorder="1" applyAlignment="1">
      <alignment horizontal="center" vertical="center"/>
    </xf>
    <xf numFmtId="0" fontId="2" fillId="7" borderId="212" xfId="0" applyFont="1" applyFill="1" applyBorder="1" applyAlignment="1">
      <alignment horizontal="left" vertical="center" shrinkToFit="1"/>
    </xf>
    <xf numFmtId="49" fontId="24" fillId="7" borderId="215" xfId="0" applyNumberFormat="1" applyFont="1" applyFill="1" applyBorder="1" applyAlignment="1">
      <alignment horizontal="right" vertical="center"/>
    </xf>
    <xf numFmtId="49" fontId="2" fillId="7" borderId="217" xfId="0" applyNumberFormat="1" applyFont="1" applyFill="1" applyBorder="1" applyAlignment="1">
      <alignment horizontal="left" vertical="center" shrinkToFit="1"/>
    </xf>
    <xf numFmtId="0" fontId="30" fillId="6" borderId="218" xfId="0" applyFont="1" applyFill="1" applyBorder="1" applyAlignment="1">
      <alignment horizontal="center" vertical="center"/>
    </xf>
    <xf numFmtId="0" fontId="2" fillId="0" borderId="219" xfId="0" applyFont="1" applyBorder="1" applyAlignment="1">
      <alignment horizontal="right" vertical="center"/>
    </xf>
    <xf numFmtId="49" fontId="2" fillId="0" borderId="219" xfId="0" applyNumberFormat="1" applyFont="1" applyBorder="1" applyAlignment="1">
      <alignment horizontal="left" vertical="center" shrinkToFit="1"/>
    </xf>
    <xf numFmtId="49" fontId="2" fillId="0" borderId="220" xfId="0" applyNumberFormat="1" applyFont="1" applyBorder="1" applyAlignment="1">
      <alignment horizontal="left" vertical="center" shrinkToFit="1"/>
    </xf>
    <xf numFmtId="49" fontId="2" fillId="0" borderId="221" xfId="0" applyNumberFormat="1" applyFont="1" applyBorder="1" applyAlignment="1">
      <alignment horizontal="left" vertical="center" shrinkToFit="1"/>
    </xf>
    <xf numFmtId="49" fontId="2" fillId="0" borderId="221" xfId="0" applyNumberFormat="1" applyFont="1" applyBorder="1" applyAlignment="1">
      <alignment horizontal="center" vertical="center"/>
    </xf>
    <xf numFmtId="49" fontId="2" fillId="0" borderId="220" xfId="0" applyNumberFormat="1" applyFont="1" applyBorder="1" applyAlignment="1">
      <alignment horizontal="center" vertical="center"/>
    </xf>
    <xf numFmtId="49" fontId="2" fillId="0" borderId="222" xfId="0" applyNumberFormat="1" applyFont="1" applyBorder="1" applyAlignment="1">
      <alignment horizontal="center" vertical="center"/>
    </xf>
    <xf numFmtId="176" fontId="2" fillId="0" borderId="222" xfId="0" applyNumberFormat="1" applyFont="1" applyBorder="1" applyAlignment="1">
      <alignment horizontal="right" vertical="center"/>
    </xf>
    <xf numFmtId="0" fontId="2" fillId="0" borderId="221" xfId="0" applyFont="1" applyBorder="1" applyAlignment="1">
      <alignment horizontal="center" vertical="center"/>
    </xf>
    <xf numFmtId="0" fontId="2" fillId="7" borderId="218" xfId="0" applyFont="1" applyFill="1" applyBorder="1" applyAlignment="1">
      <alignment horizontal="left" vertical="center" shrinkToFit="1"/>
    </xf>
    <xf numFmtId="49" fontId="24" fillId="7" borderId="223" xfId="0" applyNumberFormat="1" applyFont="1" applyFill="1" applyBorder="1" applyAlignment="1">
      <alignment horizontal="right" vertical="center"/>
    </xf>
    <xf numFmtId="49" fontId="2" fillId="7" borderId="224" xfId="0" applyNumberFormat="1" applyFont="1" applyFill="1" applyBorder="1" applyAlignment="1">
      <alignment horizontal="left" vertical="center"/>
    </xf>
    <xf numFmtId="49" fontId="2" fillId="4" borderId="225" xfId="0" applyNumberFormat="1" applyFont="1" applyFill="1" applyBorder="1" applyAlignment="1">
      <alignment horizontal="center" vertical="center"/>
    </xf>
    <xf numFmtId="49" fontId="2" fillId="4" borderId="226" xfId="0" applyNumberFormat="1" applyFont="1" applyFill="1" applyBorder="1" applyAlignment="1">
      <alignment horizontal="center" vertical="center"/>
    </xf>
    <xf numFmtId="49" fontId="42" fillId="0" borderId="0" xfId="0" applyNumberFormat="1" applyFont="1" applyAlignment="1">
      <alignment horizontal="left" vertical="center"/>
    </xf>
    <xf numFmtId="49" fontId="42" fillId="0" borderId="0" xfId="0" applyNumberFormat="1" applyFont="1" applyAlignment="1">
      <alignmen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Alignment="1">
      <alignment horizontal="center" vertical="center" textRotation="255" wrapText="1"/>
    </xf>
    <xf numFmtId="0" fontId="40" fillId="0" borderId="0" xfId="0" applyFont="1" applyAlignment="1">
      <alignment vertical="center" textRotation="255"/>
    </xf>
    <xf numFmtId="0" fontId="40" fillId="13" borderId="77" xfId="0" applyFont="1" applyFill="1" applyBorder="1" applyAlignment="1">
      <alignment horizontal="center" vertical="center" textRotation="255" wrapText="1"/>
    </xf>
    <xf numFmtId="0" fontId="40" fillId="13" borderId="77" xfId="0" applyFont="1" applyFill="1" applyBorder="1" applyAlignment="1">
      <alignment vertical="center" textRotation="255" wrapText="1"/>
    </xf>
    <xf numFmtId="0" fontId="40" fillId="13" borderId="77" xfId="0" applyFont="1" applyFill="1" applyBorder="1" applyAlignment="1">
      <alignment horizontal="right" vertical="center" textRotation="255" wrapText="1"/>
    </xf>
    <xf numFmtId="0" fontId="40" fillId="14" borderId="77" xfId="0" applyFont="1" applyFill="1" applyBorder="1" applyAlignment="1">
      <alignment horizontal="center" vertical="center" textRotation="255" wrapText="1"/>
    </xf>
    <xf numFmtId="0" fontId="40" fillId="14" borderId="77" xfId="0" applyFont="1" applyFill="1" applyBorder="1" applyAlignment="1">
      <alignment vertical="center" textRotation="255" wrapText="1"/>
    </xf>
    <xf numFmtId="0" fontId="40" fillId="4" borderId="77" xfId="0" applyFont="1" applyFill="1" applyBorder="1" applyAlignment="1">
      <alignment vertical="center" textRotation="255" wrapText="1"/>
    </xf>
    <xf numFmtId="0" fontId="40" fillId="7" borderId="77" xfId="0" applyFont="1" applyFill="1" applyBorder="1" applyAlignment="1">
      <alignment vertical="center" textRotation="255" wrapText="1"/>
    </xf>
    <xf numFmtId="0" fontId="40" fillId="4" borderId="77" xfId="0" applyFont="1" applyFill="1" applyBorder="1" applyAlignment="1">
      <alignment horizontal="center" vertical="center" textRotation="255" wrapText="1"/>
    </xf>
    <xf numFmtId="0" fontId="40" fillId="0" borderId="0" xfId="0" applyFont="1" applyAlignment="1">
      <alignment vertical="center" textRotation="255" wrapText="1"/>
    </xf>
    <xf numFmtId="0" fontId="40" fillId="7" borderId="77" xfId="0" applyFont="1" applyFill="1" applyBorder="1" applyAlignment="1">
      <alignment horizontal="center" vertical="center" textRotation="255" wrapText="1"/>
    </xf>
    <xf numFmtId="0" fontId="40" fillId="0" borderId="0" xfId="0" applyFont="1" applyAlignment="1">
      <alignment horizontal="right" vertical="center"/>
    </xf>
    <xf numFmtId="49" fontId="40" fillId="0" borderId="0" xfId="0" applyNumberFormat="1" applyFont="1" applyAlignment="1">
      <alignment horizontal="center" vertical="center"/>
    </xf>
    <xf numFmtId="3" fontId="40" fillId="0" borderId="0" xfId="0" applyNumberFormat="1" applyFont="1" applyAlignment="1">
      <alignment vertical="center"/>
    </xf>
    <xf numFmtId="0" fontId="64" fillId="15" borderId="239" xfId="0" applyFont="1" applyFill="1" applyBorder="1" applyAlignment="1">
      <alignment horizontal="center" vertical="center"/>
    </xf>
    <xf numFmtId="0" fontId="64" fillId="15" borderId="239" xfId="0" applyFont="1" applyFill="1" applyBorder="1" applyAlignment="1">
      <alignment horizontal="center" vertical="center" wrapText="1"/>
    </xf>
    <xf numFmtId="0" fontId="64" fillId="16" borderId="239" xfId="0" applyFont="1" applyFill="1" applyBorder="1" applyAlignment="1">
      <alignment horizontal="center" vertical="center"/>
    </xf>
    <xf numFmtId="0" fontId="64" fillId="16" borderId="239" xfId="0" applyFont="1" applyFill="1" applyBorder="1" applyAlignment="1">
      <alignment horizontal="center" vertical="center" wrapText="1"/>
    </xf>
    <xf numFmtId="0" fontId="65" fillId="0" borderId="0" xfId="0" applyFont="1" applyAlignment="1">
      <alignment vertical="center"/>
    </xf>
    <xf numFmtId="0" fontId="65" fillId="17" borderId="239" xfId="0" applyFont="1" applyFill="1" applyBorder="1" applyAlignment="1">
      <alignment horizontal="center" vertical="center"/>
    </xf>
    <xf numFmtId="0" fontId="65" fillId="0" borderId="0" xfId="0" applyFont="1" applyAlignment="1">
      <alignment horizontal="center" vertical="center"/>
    </xf>
    <xf numFmtId="0" fontId="65" fillId="18" borderId="239" xfId="0" applyFont="1" applyFill="1" applyBorder="1" applyAlignment="1">
      <alignment horizontal="center" vertical="center"/>
    </xf>
    <xf numFmtId="0" fontId="66" fillId="19" borderId="239" xfId="0" applyFont="1" applyFill="1" applyBorder="1" applyAlignment="1">
      <alignment horizontal="center" vertical="center" wrapText="1"/>
    </xf>
    <xf numFmtId="0" fontId="66" fillId="19" borderId="239" xfId="0" applyFont="1" applyFill="1" applyBorder="1" applyAlignment="1">
      <alignment vertical="center" wrapText="1"/>
    </xf>
    <xf numFmtId="0" fontId="66" fillId="15" borderId="239" xfId="0" applyFont="1" applyFill="1" applyBorder="1" applyAlignment="1">
      <alignment vertical="center" wrapText="1"/>
    </xf>
    <xf numFmtId="0" fontId="66" fillId="20" borderId="239" xfId="0" applyFont="1" applyFill="1" applyBorder="1" applyAlignment="1">
      <alignment vertical="center" wrapText="1"/>
    </xf>
    <xf numFmtId="0" fontId="65" fillId="21" borderId="239" xfId="0" applyFont="1" applyFill="1" applyBorder="1" applyAlignment="1">
      <alignment horizontal="center" vertical="center"/>
    </xf>
    <xf numFmtId="0" fontId="65" fillId="21" borderId="239" xfId="0" applyFont="1" applyFill="1" applyBorder="1" applyAlignment="1">
      <alignment vertical="center"/>
    </xf>
    <xf numFmtId="0" fontId="65" fillId="22" borderId="239" xfId="0" applyFont="1" applyFill="1" applyBorder="1" applyAlignment="1">
      <alignment horizontal="center" vertical="center" wrapText="1"/>
    </xf>
    <xf numFmtId="0" fontId="66" fillId="0" borderId="0" xfId="0" applyFont="1" applyAlignment="1">
      <alignment horizontal="left" vertical="center"/>
    </xf>
    <xf numFmtId="0" fontId="66" fillId="0" borderId="0" xfId="0" applyFont="1" applyAlignment="1">
      <alignment horizontal="center" vertical="center"/>
    </xf>
    <xf numFmtId="0" fontId="67" fillId="0" borderId="0" xfId="0" applyFont="1" applyAlignment="1">
      <alignment horizontal="center" vertical="center"/>
    </xf>
    <xf numFmtId="0" fontId="66" fillId="0" borderId="0" xfId="0" applyFont="1" applyAlignment="1">
      <alignment vertical="center"/>
    </xf>
    <xf numFmtId="0" fontId="67" fillId="0" borderId="0" xfId="0" applyFont="1" applyAlignment="1">
      <alignment horizontal="right"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pplyAlignment="1">
      <alignment vertical="center"/>
    </xf>
    <xf numFmtId="0" fontId="65" fillId="0" borderId="0" xfId="0" applyFont="1" applyAlignment="1">
      <alignment horizontal="right" vertical="center"/>
    </xf>
    <xf numFmtId="0" fontId="68" fillId="0" borderId="0" xfId="0" applyFont="1" applyAlignment="1">
      <alignment horizontal="center" vertical="center"/>
    </xf>
    <xf numFmtId="0" fontId="68" fillId="0" borderId="0" xfId="0" applyFont="1" applyAlignment="1">
      <alignment vertical="center"/>
    </xf>
    <xf numFmtId="0" fontId="79" fillId="0" borderId="0" xfId="0" applyFont="1" applyAlignment="1">
      <alignment vertical="center"/>
    </xf>
    <xf numFmtId="0" fontId="80" fillId="0" borderId="0" xfId="0" applyFont="1" applyAlignment="1">
      <alignment vertical="center" wrapText="1"/>
    </xf>
    <xf numFmtId="0" fontId="79" fillId="0" borderId="0" xfId="0" applyFont="1" applyAlignment="1">
      <alignment vertical="center" wrapText="1"/>
    </xf>
    <xf numFmtId="0" fontId="81" fillId="0" borderId="0" xfId="0" applyFont="1" applyAlignment="1">
      <alignment vertical="center"/>
    </xf>
    <xf numFmtId="0" fontId="64" fillId="0" borderId="0" xfId="0" applyFont="1" applyAlignment="1">
      <alignment horizontal="right" vertical="center"/>
    </xf>
    <xf numFmtId="0" fontId="65" fillId="23" borderId="280" xfId="0" applyFont="1" applyFill="1" applyBorder="1" applyAlignment="1">
      <alignment horizontal="center" vertical="center"/>
    </xf>
    <xf numFmtId="0" fontId="82" fillId="24" borderId="282" xfId="0" applyFont="1" applyFill="1" applyBorder="1" applyAlignment="1" applyProtection="1">
      <alignment horizontal="center" vertical="center"/>
      <protection hidden="1"/>
    </xf>
    <xf numFmtId="0" fontId="82" fillId="0" borderId="287" xfId="0" applyFont="1" applyBorder="1" applyAlignment="1" applyProtection="1">
      <alignment horizontal="center" vertical="center"/>
      <protection locked="0"/>
    </xf>
    <xf numFmtId="0" fontId="85" fillId="24" borderId="287" xfId="1" applyFont="1" applyFill="1" applyBorder="1" applyAlignment="1" applyProtection="1">
      <alignment horizontal="center" vertical="center"/>
      <protection hidden="1"/>
    </xf>
    <xf numFmtId="0" fontId="9" fillId="24" borderId="291" xfId="1" quotePrefix="1" applyFont="1" applyFill="1" applyBorder="1" applyAlignment="1" applyProtection="1">
      <alignment horizontal="center" vertical="center"/>
      <protection hidden="1"/>
    </xf>
    <xf numFmtId="0" fontId="9" fillId="24" borderId="292" xfId="1" applyFont="1" applyFill="1" applyBorder="1" applyAlignment="1" applyProtection="1">
      <alignment vertical="center"/>
      <protection hidden="1"/>
    </xf>
    <xf numFmtId="0" fontId="82" fillId="0" borderId="297" xfId="0" applyFont="1" applyBorder="1" applyAlignment="1" applyProtection="1">
      <alignment horizontal="center" vertical="center"/>
      <protection locked="0"/>
    </xf>
    <xf numFmtId="0" fontId="85" fillId="24" borderId="297" xfId="1" applyFont="1" applyFill="1" applyBorder="1" applyAlignment="1" applyProtection="1">
      <alignment horizontal="center" vertical="center"/>
      <protection hidden="1"/>
    </xf>
    <xf numFmtId="0" fontId="9" fillId="24" borderId="298" xfId="1" applyFont="1" applyFill="1" applyBorder="1" applyAlignment="1" applyProtection="1">
      <alignment vertical="center"/>
      <protection hidden="1"/>
    </xf>
    <xf numFmtId="0" fontId="9" fillId="24" borderId="299" xfId="1" applyFont="1" applyFill="1" applyBorder="1" applyAlignment="1" applyProtection="1">
      <alignment vertical="center"/>
      <protection hidden="1"/>
    </xf>
    <xf numFmtId="56" fontId="82" fillId="24" borderId="299" xfId="0" applyNumberFormat="1" applyFont="1" applyFill="1" applyBorder="1" applyAlignment="1" applyProtection="1">
      <alignment vertical="center"/>
      <protection hidden="1"/>
    </xf>
    <xf numFmtId="56" fontId="82" fillId="24" borderId="300" xfId="0" applyNumberFormat="1" applyFont="1" applyFill="1" applyBorder="1" applyAlignment="1" applyProtection="1">
      <alignment vertical="center"/>
      <protection hidden="1"/>
    </xf>
    <xf numFmtId="0" fontId="9" fillId="25" borderId="301" xfId="1" applyFont="1" applyFill="1" applyBorder="1" applyAlignment="1" applyProtection="1">
      <alignment horizontal="center" vertical="center"/>
      <protection locked="0"/>
    </xf>
    <xf numFmtId="0" fontId="9" fillId="24" borderId="302" xfId="1" applyFont="1" applyFill="1" applyBorder="1" applyAlignment="1" applyProtection="1">
      <alignment vertical="center"/>
      <protection hidden="1"/>
    </xf>
    <xf numFmtId="0" fontId="82" fillId="24" borderId="303" xfId="0" applyFont="1" applyFill="1" applyBorder="1" applyAlignment="1" applyProtection="1">
      <alignment vertical="center"/>
      <protection hidden="1"/>
    </xf>
    <xf numFmtId="0" fontId="82" fillId="24" borderId="0" xfId="0" applyFont="1" applyFill="1" applyAlignment="1" applyProtection="1">
      <alignment vertical="center"/>
      <protection hidden="1"/>
    </xf>
    <xf numFmtId="0" fontId="87" fillId="24" borderId="249" xfId="1" applyFont="1" applyFill="1" applyAlignment="1" applyProtection="1">
      <alignment vertical="center"/>
      <protection hidden="1"/>
    </xf>
    <xf numFmtId="0" fontId="88" fillId="24" borderId="249" xfId="1" applyFont="1" applyFill="1" applyAlignment="1" applyProtection="1">
      <alignment vertical="center"/>
      <protection hidden="1"/>
    </xf>
    <xf numFmtId="0" fontId="88" fillId="24" borderId="249" xfId="1" applyFont="1" applyFill="1" applyAlignment="1" applyProtection="1">
      <alignment horizontal="right"/>
      <protection hidden="1"/>
    </xf>
    <xf numFmtId="0" fontId="82" fillId="24" borderId="0" xfId="0" applyFont="1" applyFill="1" applyAlignment="1" applyProtection="1">
      <alignment horizontal="center" vertical="center"/>
      <protection hidden="1"/>
    </xf>
    <xf numFmtId="0" fontId="82" fillId="24" borderId="0" xfId="0" applyFont="1" applyFill="1" applyAlignment="1" applyProtection="1">
      <alignment horizontal="left" vertical="center"/>
      <protection hidden="1"/>
    </xf>
    <xf numFmtId="0" fontId="82" fillId="24" borderId="304" xfId="0" applyFont="1" applyFill="1" applyBorder="1" applyAlignment="1" applyProtection="1">
      <alignment horizontal="left" vertical="center"/>
      <protection hidden="1"/>
    </xf>
    <xf numFmtId="0" fontId="0" fillId="0" borderId="0" xfId="0" applyAlignment="1">
      <alignment vertical="center" textRotation="255" wrapText="1"/>
    </xf>
    <xf numFmtId="0" fontId="0" fillId="0" borderId="0" xfId="0" applyAlignment="1">
      <alignment horizontal="center" vertical="center" textRotation="255" wrapText="1"/>
    </xf>
    <xf numFmtId="0" fontId="1" fillId="0" borderId="249" xfId="0" applyFont="1" applyBorder="1" applyAlignment="1">
      <alignment vertical="center"/>
    </xf>
    <xf numFmtId="0" fontId="4" fillId="0" borderId="273" xfId="0" applyFont="1" applyBorder="1" applyAlignment="1">
      <alignment horizontal="left"/>
    </xf>
    <xf numFmtId="0" fontId="3" fillId="0" borderId="270" xfId="0" applyFont="1" applyBorder="1" applyAlignment="1">
      <alignment vertical="center"/>
    </xf>
    <xf numFmtId="0" fontId="3" fillId="0" borderId="272" xfId="0" applyFont="1" applyBorder="1" applyAlignment="1">
      <alignment vertical="center"/>
    </xf>
    <xf numFmtId="0" fontId="89" fillId="0" borderId="0" xfId="0" applyFont="1" applyAlignment="1">
      <alignment vertical="center"/>
    </xf>
    <xf numFmtId="0" fontId="89" fillId="0" borderId="0" xfId="0" applyFont="1" applyAlignment="1">
      <alignment horizontal="center" vertical="center"/>
    </xf>
    <xf numFmtId="0" fontId="90" fillId="0" borderId="0" xfId="0" applyFont="1" applyAlignment="1">
      <alignment vertical="center"/>
    </xf>
    <xf numFmtId="0" fontId="90" fillId="0" borderId="0" xfId="0" applyFont="1" applyAlignment="1">
      <alignment horizontal="center" vertical="center"/>
    </xf>
    <xf numFmtId="0" fontId="91" fillId="0" borderId="0" xfId="0" applyFont="1" applyAlignment="1">
      <alignment vertical="center"/>
    </xf>
    <xf numFmtId="0" fontId="91" fillId="0" borderId="0" xfId="0" applyFont="1" applyAlignment="1">
      <alignment horizontal="center" vertical="center"/>
    </xf>
    <xf numFmtId="0" fontId="92" fillId="0" borderId="0" xfId="0" applyFont="1" applyAlignment="1">
      <alignment vertical="center"/>
    </xf>
    <xf numFmtId="0" fontId="93" fillId="0" borderId="0" xfId="0" applyFont="1" applyAlignment="1">
      <alignment vertical="center"/>
    </xf>
    <xf numFmtId="0" fontId="94" fillId="0" borderId="0" xfId="0" applyFont="1" applyAlignment="1">
      <alignment vertical="center"/>
    </xf>
    <xf numFmtId="0" fontId="95" fillId="0" borderId="0" xfId="0" applyFont="1" applyAlignment="1">
      <alignment horizontal="center" vertical="center"/>
    </xf>
    <xf numFmtId="0" fontId="96" fillId="0" borderId="0" xfId="0" applyFont="1" applyAlignment="1">
      <alignment vertical="center"/>
    </xf>
    <xf numFmtId="0" fontId="97" fillId="0" borderId="0" xfId="0" applyFont="1" applyAlignment="1">
      <alignment vertical="center"/>
    </xf>
    <xf numFmtId="0" fontId="98" fillId="0" borderId="0" xfId="0" applyFont="1" applyAlignment="1">
      <alignment vertical="center"/>
    </xf>
    <xf numFmtId="0" fontId="97" fillId="0" borderId="0" xfId="0" applyFont="1" applyAlignment="1">
      <alignment horizontal="center" vertical="center"/>
    </xf>
    <xf numFmtId="0" fontId="97" fillId="0" borderId="77" xfId="0" applyFont="1" applyBorder="1" applyAlignment="1">
      <alignment horizontal="center" vertical="center"/>
    </xf>
    <xf numFmtId="0" fontId="29" fillId="0" borderId="117" xfId="0" applyFont="1" applyBorder="1" applyAlignment="1">
      <alignment horizontal="left" vertical="center"/>
    </xf>
    <xf numFmtId="0" fontId="2" fillId="0" borderId="249" xfId="0" applyFont="1" applyBorder="1" applyAlignment="1">
      <alignment horizontal="left" vertical="center"/>
    </xf>
    <xf numFmtId="0" fontId="2" fillId="0" borderId="249" xfId="0" applyFont="1" applyBorder="1" applyAlignment="1">
      <alignment vertical="center"/>
    </xf>
    <xf numFmtId="0" fontId="2" fillId="0" borderId="117" xfId="0" applyFont="1" applyBorder="1" applyAlignment="1">
      <alignment horizontal="center" vertical="center"/>
    </xf>
    <xf numFmtId="0" fontId="14" fillId="4" borderId="307" xfId="0" applyFont="1" applyFill="1" applyBorder="1" applyAlignment="1">
      <alignment vertical="center" shrinkToFit="1"/>
    </xf>
    <xf numFmtId="0" fontId="8" fillId="4" borderId="308" xfId="0" applyFont="1" applyFill="1" applyBorder="1" applyAlignment="1">
      <alignment horizontal="right" vertical="center"/>
    </xf>
    <xf numFmtId="0" fontId="2" fillId="4" borderId="309" xfId="0" applyFont="1" applyFill="1" applyBorder="1" applyAlignment="1">
      <alignment horizontal="left" vertical="center"/>
    </xf>
    <xf numFmtId="0" fontId="14" fillId="4" borderId="310" xfId="0" applyFont="1" applyFill="1" applyBorder="1" applyAlignment="1">
      <alignment vertical="center" shrinkToFit="1"/>
    </xf>
    <xf numFmtId="0" fontId="2" fillId="4" borderId="311" xfId="0" applyFont="1" applyFill="1" applyBorder="1" applyAlignment="1">
      <alignment horizontal="left" vertical="center"/>
    </xf>
    <xf numFmtId="0" fontId="2" fillId="27" borderId="312" xfId="0" applyFont="1" applyFill="1" applyBorder="1" applyAlignment="1">
      <alignment vertical="center" shrinkToFit="1"/>
    </xf>
    <xf numFmtId="0" fontId="23" fillId="4" borderId="313" xfId="0" applyFont="1" applyFill="1" applyBorder="1" applyAlignment="1">
      <alignment horizontal="center" vertical="center"/>
    </xf>
    <xf numFmtId="0" fontId="2" fillId="4" borderId="315" xfId="0" applyFont="1" applyFill="1" applyBorder="1" applyAlignment="1">
      <alignment vertical="center"/>
    </xf>
    <xf numFmtId="0" fontId="2" fillId="4" borderId="316" xfId="0" applyFont="1" applyFill="1" applyBorder="1" applyAlignment="1">
      <alignment horizontal="center" vertical="center"/>
    </xf>
    <xf numFmtId="0" fontId="14" fillId="4" borderId="317" xfId="0" applyFont="1" applyFill="1" applyBorder="1" applyAlignment="1">
      <alignment vertical="center" shrinkToFit="1"/>
    </xf>
    <xf numFmtId="0" fontId="8" fillId="4" borderId="318" xfId="0" applyFont="1" applyFill="1" applyBorder="1" applyAlignment="1">
      <alignment horizontal="right" vertical="center"/>
    </xf>
    <xf numFmtId="0" fontId="2" fillId="4" borderId="78" xfId="0" applyFont="1" applyFill="1" applyBorder="1" applyAlignment="1">
      <alignment horizontal="left" vertical="center"/>
    </xf>
    <xf numFmtId="0" fontId="14" fillId="4" borderId="319" xfId="0" applyFont="1" applyFill="1" applyBorder="1" applyAlignment="1">
      <alignment vertical="center" shrinkToFit="1"/>
    </xf>
    <xf numFmtId="0" fontId="2" fillId="4" borderId="320" xfId="0" applyFont="1" applyFill="1" applyBorder="1" applyAlignment="1">
      <alignment horizontal="left" vertical="center"/>
    </xf>
    <xf numFmtId="0" fontId="23" fillId="4" borderId="313" xfId="0" applyFont="1" applyFill="1" applyBorder="1" applyAlignment="1">
      <alignment horizontal="right" vertical="center"/>
    </xf>
    <xf numFmtId="0" fontId="2" fillId="4" borderId="314" xfId="0" applyFont="1" applyFill="1" applyBorder="1" applyAlignment="1">
      <alignment horizontal="left" vertical="center"/>
    </xf>
    <xf numFmtId="0" fontId="1" fillId="0" borderId="0" xfId="0" applyFont="1" applyAlignment="1">
      <alignment horizontal="center" vertical="center" textRotation="255" wrapText="1"/>
    </xf>
    <xf numFmtId="0" fontId="60" fillId="2" borderId="239" xfId="0" applyFont="1" applyFill="1" applyBorder="1" applyAlignment="1" applyProtection="1">
      <alignment horizontal="center" vertical="center"/>
      <protection hidden="1"/>
    </xf>
    <xf numFmtId="0" fontId="40" fillId="2" borderId="239" xfId="0" applyFont="1" applyFill="1" applyBorder="1" applyAlignment="1" applyProtection="1">
      <alignment horizontal="center" vertical="center"/>
      <protection hidden="1"/>
    </xf>
    <xf numFmtId="0" fontId="40" fillId="0" borderId="10" xfId="0" applyFont="1" applyBorder="1" applyAlignment="1" applyProtection="1">
      <alignment vertical="center"/>
      <protection hidden="1"/>
    </xf>
    <xf numFmtId="0" fontId="40" fillId="0" borderId="0" xfId="0" applyFont="1" applyAlignment="1" applyProtection="1">
      <alignment vertical="center"/>
      <protection hidden="1"/>
    </xf>
    <xf numFmtId="0" fontId="40" fillId="0" borderId="0" xfId="0" applyFont="1" applyAlignment="1" applyProtection="1">
      <alignment horizontal="center" vertical="center"/>
      <protection hidden="1"/>
    </xf>
    <xf numFmtId="0" fontId="40" fillId="0" borderId="0" xfId="0" applyFont="1" applyAlignment="1" applyProtection="1">
      <alignment horizontal="left" vertical="center"/>
      <protection hidden="1"/>
    </xf>
    <xf numFmtId="0" fontId="2" fillId="2" borderId="77" xfId="0" applyFont="1" applyFill="1" applyBorder="1" applyAlignment="1" applyProtection="1">
      <alignment vertical="center"/>
      <protection hidden="1"/>
    </xf>
    <xf numFmtId="0" fontId="40" fillId="11" borderId="250" xfId="0" applyFont="1" applyFill="1" applyBorder="1" applyAlignment="1" applyProtection="1">
      <alignment horizontal="center" vertical="center" shrinkToFit="1"/>
      <protection hidden="1"/>
    </xf>
    <xf numFmtId="0" fontId="40" fillId="11" borderId="33" xfId="0" applyFont="1" applyFill="1" applyBorder="1" applyAlignment="1" applyProtection="1">
      <alignment horizontal="center" vertical="center" shrinkToFit="1"/>
      <protection hidden="1"/>
    </xf>
    <xf numFmtId="0" fontId="1" fillId="11" borderId="239" xfId="0" applyFont="1" applyFill="1" applyBorder="1" applyAlignment="1" applyProtection="1">
      <alignment horizontal="center" vertical="center"/>
      <protection hidden="1"/>
    </xf>
    <xf numFmtId="0" fontId="40" fillId="11" borderId="239" xfId="0" applyFont="1" applyFill="1" applyBorder="1" applyAlignment="1" applyProtection="1">
      <alignment horizontal="center" vertical="center"/>
      <protection hidden="1"/>
    </xf>
    <xf numFmtId="0" fontId="40" fillId="11" borderId="33" xfId="0" applyFont="1" applyFill="1" applyBorder="1" applyAlignment="1" applyProtection="1">
      <alignment horizontal="center" vertical="center"/>
      <protection hidden="1"/>
    </xf>
    <xf numFmtId="0" fontId="40" fillId="0" borderId="254" xfId="0" applyFont="1" applyBorder="1" applyAlignment="1" applyProtection="1">
      <alignment horizontal="right" vertical="center" indent="1"/>
      <protection hidden="1"/>
    </xf>
    <xf numFmtId="0" fontId="40" fillId="0" borderId="255" xfId="0" applyFont="1" applyBorder="1" applyAlignment="1" applyProtection="1">
      <alignment horizontal="right" vertical="center" shrinkToFit="1"/>
      <protection hidden="1"/>
    </xf>
    <xf numFmtId="0" fontId="40" fillId="0" borderId="255" xfId="0" applyFont="1" applyBorder="1" applyAlignment="1" applyProtection="1">
      <alignment horizontal="left" vertical="center" shrinkToFit="1"/>
      <protection hidden="1"/>
    </xf>
    <xf numFmtId="49" fontId="40" fillId="0" borderId="257" xfId="0" applyNumberFormat="1" applyFont="1" applyBorder="1" applyAlignment="1" applyProtection="1">
      <alignment horizontal="center" vertical="center"/>
      <protection hidden="1"/>
    </xf>
    <xf numFmtId="49" fontId="40" fillId="0" borderId="256" xfId="0" applyNumberFormat="1" applyFont="1" applyBorder="1" applyAlignment="1" applyProtection="1">
      <alignment horizontal="center" vertical="center"/>
      <protection hidden="1"/>
    </xf>
    <xf numFmtId="0" fontId="40" fillId="0" borderId="255" xfId="0" applyFont="1" applyBorder="1" applyAlignment="1" applyProtection="1">
      <alignment horizontal="center" vertical="center"/>
      <protection hidden="1"/>
    </xf>
    <xf numFmtId="0" fontId="40" fillId="0" borderId="262" xfId="0" applyFont="1" applyBorder="1" applyAlignment="1" applyProtection="1">
      <alignment horizontal="right" vertical="center" indent="1"/>
      <protection hidden="1"/>
    </xf>
    <xf numFmtId="0" fontId="40" fillId="0" borderId="257" xfId="0" applyFont="1" applyBorder="1" applyAlignment="1" applyProtection="1">
      <alignment horizontal="center" vertical="center"/>
      <protection hidden="1"/>
    </xf>
    <xf numFmtId="0" fontId="40" fillId="0" borderId="256" xfId="0" applyFont="1" applyBorder="1" applyAlignment="1" applyProtection="1">
      <alignment horizontal="center" vertical="center"/>
      <protection hidden="1"/>
    </xf>
    <xf numFmtId="0" fontId="40" fillId="0" borderId="263" xfId="0" applyFont="1" applyBorder="1" applyAlignment="1" applyProtection="1">
      <alignment horizontal="right" vertical="center" indent="1"/>
      <protection hidden="1"/>
    </xf>
    <xf numFmtId="0" fontId="40" fillId="0" borderId="264" xfId="0" applyFont="1" applyBorder="1" applyAlignment="1" applyProtection="1">
      <alignment horizontal="right" vertical="center" shrinkToFit="1"/>
      <protection hidden="1"/>
    </xf>
    <xf numFmtId="0" fontId="40" fillId="0" borderId="264" xfId="0" applyFont="1" applyBorder="1" applyAlignment="1" applyProtection="1">
      <alignment horizontal="left" vertical="center" shrinkToFit="1"/>
      <protection hidden="1"/>
    </xf>
    <xf numFmtId="0" fontId="40" fillId="0" borderId="100" xfId="0" applyFont="1" applyBorder="1" applyAlignment="1" applyProtection="1">
      <alignment horizontal="center" vertical="center"/>
      <protection hidden="1"/>
    </xf>
    <xf numFmtId="0" fontId="40" fillId="0" borderId="265" xfId="0" applyFont="1" applyBorder="1" applyAlignment="1" applyProtection="1">
      <alignment horizontal="center" vertical="center"/>
      <protection hidden="1"/>
    </xf>
    <xf numFmtId="0" fontId="40" fillId="0" borderId="264" xfId="0" applyFont="1" applyBorder="1" applyAlignment="1" applyProtection="1">
      <alignment horizontal="center" vertical="center"/>
      <protection hidden="1"/>
    </xf>
    <xf numFmtId="0" fontId="40" fillId="0" borderId="175" xfId="0" applyFont="1" applyBorder="1" applyAlignment="1" applyProtection="1">
      <alignment horizontal="right" vertical="center" indent="1"/>
      <protection hidden="1"/>
    </xf>
    <xf numFmtId="0" fontId="40" fillId="0" borderId="269" xfId="0" applyFont="1" applyBorder="1" applyAlignment="1" applyProtection="1">
      <alignment horizontal="right" vertical="center" shrinkToFit="1"/>
      <protection hidden="1"/>
    </xf>
    <xf numFmtId="0" fontId="40" fillId="0" borderId="269" xfId="0" applyFont="1" applyBorder="1" applyAlignment="1" applyProtection="1">
      <alignment horizontal="left" vertical="center" shrinkToFit="1"/>
      <protection hidden="1"/>
    </xf>
    <xf numFmtId="0" fontId="40" fillId="0" borderId="271" xfId="0" applyFont="1" applyBorder="1" applyAlignment="1" applyProtection="1">
      <alignment horizontal="center" vertical="center"/>
      <protection hidden="1"/>
    </xf>
    <xf numFmtId="0" fontId="40" fillId="0" borderId="270" xfId="0" applyFont="1" applyBorder="1" applyAlignment="1" applyProtection="1">
      <alignment horizontal="center" vertical="center"/>
      <protection hidden="1"/>
    </xf>
    <xf numFmtId="0" fontId="40" fillId="0" borderId="269" xfId="0" applyFont="1" applyBorder="1" applyAlignment="1" applyProtection="1">
      <alignment horizontal="center" vertical="center"/>
      <protection hidden="1"/>
    </xf>
    <xf numFmtId="0" fontId="40" fillId="0" borderId="254" xfId="0" applyFont="1" applyBorder="1" applyAlignment="1" applyProtection="1">
      <alignment horizontal="right" vertical="center"/>
      <protection hidden="1"/>
    </xf>
    <xf numFmtId="0" fontId="40" fillId="0" borderId="262" xfId="0" applyFont="1" applyBorder="1" applyAlignment="1" applyProtection="1">
      <alignment horizontal="right" vertical="center"/>
      <protection hidden="1"/>
    </xf>
    <xf numFmtId="0" fontId="40" fillId="0" borderId="263" xfId="0" applyFont="1" applyBorder="1" applyAlignment="1" applyProtection="1">
      <alignment horizontal="right" vertical="center"/>
      <protection hidden="1"/>
    </xf>
    <xf numFmtId="0" fontId="40" fillId="0" borderId="175" xfId="0" applyFont="1" applyBorder="1" applyAlignment="1" applyProtection="1">
      <alignment horizontal="right" vertical="center"/>
      <protection hidden="1"/>
    </xf>
    <xf numFmtId="0" fontId="55" fillId="0" borderId="0" xfId="0" applyFont="1" applyAlignment="1" applyProtection="1">
      <alignment horizontal="center" vertical="center"/>
      <protection hidden="1"/>
    </xf>
    <xf numFmtId="0" fontId="55" fillId="0" borderId="0" xfId="0" applyFont="1" applyAlignment="1" applyProtection="1">
      <alignment horizontal="left" vertical="center"/>
      <protection hidden="1"/>
    </xf>
    <xf numFmtId="0" fontId="55" fillId="0" borderId="0" xfId="0" applyFont="1" applyAlignment="1" applyProtection="1">
      <alignment vertical="center"/>
      <protection hidden="1"/>
    </xf>
    <xf numFmtId="0" fontId="0" fillId="0" borderId="0" xfId="0" applyAlignment="1" applyProtection="1">
      <alignment vertical="center"/>
      <protection hidden="1"/>
    </xf>
    <xf numFmtId="0" fontId="40" fillId="0" borderId="0" xfId="0" applyFont="1" applyAlignment="1" applyProtection="1">
      <alignment horizontal="center"/>
      <protection hidden="1"/>
    </xf>
    <xf numFmtId="0" fontId="40" fillId="0" borderId="0" xfId="0" applyFont="1" applyProtection="1">
      <protection hidden="1"/>
    </xf>
    <xf numFmtId="0" fontId="2" fillId="0" borderId="181" xfId="0" applyFont="1" applyBorder="1" applyAlignment="1" applyProtection="1">
      <alignment horizontal="right" vertical="center"/>
      <protection locked="0"/>
    </xf>
    <xf numFmtId="49" fontId="2" fillId="0" borderId="181" xfId="0" applyNumberFormat="1" applyFont="1" applyBorder="1" applyAlignment="1" applyProtection="1">
      <alignment horizontal="left" vertical="center" shrinkToFit="1"/>
      <protection locked="0"/>
    </xf>
    <xf numFmtId="49" fontId="2" fillId="0" borderId="182" xfId="0" applyNumberFormat="1" applyFont="1" applyBorder="1" applyAlignment="1" applyProtection="1">
      <alignment horizontal="left" vertical="center" shrinkToFit="1"/>
      <protection locked="0"/>
    </xf>
    <xf numFmtId="49" fontId="2" fillId="0" borderId="183" xfId="0" applyNumberFormat="1" applyFont="1" applyBorder="1" applyAlignment="1" applyProtection="1">
      <alignment horizontal="left" vertical="center" shrinkToFit="1"/>
      <protection locked="0"/>
    </xf>
    <xf numFmtId="49" fontId="2" fillId="0" borderId="183" xfId="0" applyNumberFormat="1" applyFont="1" applyBorder="1" applyAlignment="1" applyProtection="1">
      <alignment horizontal="center" vertical="center"/>
      <protection locked="0"/>
    </xf>
    <xf numFmtId="49" fontId="2" fillId="0" borderId="182" xfId="0" applyNumberFormat="1" applyFont="1" applyBorder="1" applyAlignment="1" applyProtection="1">
      <alignment horizontal="center" vertical="center"/>
      <protection locked="0"/>
    </xf>
    <xf numFmtId="49" fontId="2" fillId="0" borderId="184" xfId="0" applyNumberFormat="1" applyFont="1" applyBorder="1" applyAlignment="1" applyProtection="1">
      <alignment horizontal="center" vertical="center"/>
      <protection locked="0"/>
    </xf>
    <xf numFmtId="176" fontId="2" fillId="0" borderId="184" xfId="0" applyNumberFormat="1" applyFont="1" applyBorder="1" applyAlignment="1" applyProtection="1">
      <alignment horizontal="right" vertical="center"/>
      <protection locked="0"/>
    </xf>
    <xf numFmtId="0" fontId="2" fillId="0" borderId="183" xfId="0" applyFont="1" applyBorder="1" applyAlignment="1" applyProtection="1">
      <alignment horizontal="center" vertical="center"/>
      <protection locked="0"/>
    </xf>
    <xf numFmtId="0" fontId="2" fillId="0" borderId="184" xfId="0" applyFont="1" applyBorder="1" applyAlignment="1" applyProtection="1">
      <alignment horizontal="center" vertical="center"/>
      <protection locked="0"/>
    </xf>
    <xf numFmtId="0" fontId="2" fillId="7" borderId="180" xfId="0" applyFont="1" applyFill="1" applyBorder="1" applyAlignment="1" applyProtection="1">
      <alignment horizontal="left" vertical="center" shrinkToFit="1"/>
      <protection locked="0"/>
    </xf>
    <xf numFmtId="0" fontId="24" fillId="7" borderId="183" xfId="0" applyFont="1" applyFill="1" applyBorder="1" applyAlignment="1" applyProtection="1">
      <alignment horizontal="right" vertical="center"/>
      <protection locked="0"/>
    </xf>
    <xf numFmtId="49" fontId="2" fillId="7" borderId="185" xfId="0" applyNumberFormat="1" applyFont="1" applyFill="1" applyBorder="1" applyAlignment="1" applyProtection="1">
      <alignment horizontal="left" vertical="center"/>
      <protection locked="0"/>
    </xf>
    <xf numFmtId="0" fontId="2" fillId="0" borderId="189" xfId="0" applyFont="1" applyBorder="1" applyAlignment="1" applyProtection="1">
      <alignment horizontal="right" vertical="center"/>
      <protection locked="0"/>
    </xf>
    <xf numFmtId="49" fontId="2" fillId="0" borderId="189" xfId="0" applyNumberFormat="1" applyFont="1" applyBorder="1" applyAlignment="1" applyProtection="1">
      <alignment horizontal="left" vertical="center" shrinkToFit="1"/>
      <protection locked="0"/>
    </xf>
    <xf numFmtId="49" fontId="2" fillId="0" borderId="190" xfId="0" applyNumberFormat="1" applyFont="1" applyBorder="1" applyAlignment="1" applyProtection="1">
      <alignment horizontal="left" vertical="center" shrinkToFit="1"/>
      <protection locked="0"/>
    </xf>
    <xf numFmtId="49" fontId="2" fillId="0" borderId="191" xfId="0" applyNumberFormat="1" applyFont="1" applyBorder="1" applyAlignment="1" applyProtection="1">
      <alignment horizontal="left" vertical="center" shrinkToFit="1"/>
      <protection locked="0"/>
    </xf>
    <xf numFmtId="49" fontId="2" fillId="0" borderId="191" xfId="0" applyNumberFormat="1" applyFont="1" applyBorder="1" applyAlignment="1" applyProtection="1">
      <alignment horizontal="center" vertical="center"/>
      <protection locked="0"/>
    </xf>
    <xf numFmtId="49" fontId="2" fillId="0" borderId="190" xfId="0" applyNumberFormat="1" applyFont="1" applyBorder="1" applyAlignment="1" applyProtection="1">
      <alignment horizontal="center" vertical="center"/>
      <protection locked="0"/>
    </xf>
    <xf numFmtId="49" fontId="2" fillId="0" borderId="192" xfId="0" applyNumberFormat="1" applyFont="1" applyBorder="1" applyAlignment="1" applyProtection="1">
      <alignment horizontal="center" vertical="center"/>
      <protection locked="0"/>
    </xf>
    <xf numFmtId="176" fontId="2" fillId="0" borderId="192" xfId="0" applyNumberFormat="1" applyFont="1" applyBorder="1" applyAlignment="1" applyProtection="1">
      <alignment horizontal="right" vertical="center"/>
      <protection locked="0"/>
    </xf>
    <xf numFmtId="0" fontId="2" fillId="0" borderId="191" xfId="0" applyFont="1" applyBorder="1" applyAlignment="1" applyProtection="1">
      <alignment horizontal="center" vertical="center"/>
      <protection locked="0"/>
    </xf>
    <xf numFmtId="0" fontId="2" fillId="0" borderId="192" xfId="0" applyFont="1" applyBorder="1" applyAlignment="1" applyProtection="1">
      <alignment horizontal="center" vertical="center"/>
      <protection locked="0"/>
    </xf>
    <xf numFmtId="0" fontId="2" fillId="7" borderId="188" xfId="0" applyFont="1" applyFill="1" applyBorder="1" applyAlignment="1" applyProtection="1">
      <alignment horizontal="left" vertical="center" shrinkToFit="1"/>
      <protection locked="0"/>
    </xf>
    <xf numFmtId="49" fontId="12" fillId="7" borderId="191" xfId="0" applyNumberFormat="1" applyFont="1" applyFill="1" applyBorder="1" applyAlignment="1" applyProtection="1">
      <alignment horizontal="right" vertical="center"/>
      <protection locked="0"/>
    </xf>
    <xf numFmtId="49" fontId="2" fillId="7" borderId="193" xfId="0" applyNumberFormat="1" applyFont="1" applyFill="1" applyBorder="1" applyAlignment="1" applyProtection="1">
      <alignment horizontal="left" vertical="center"/>
      <protection locked="0"/>
    </xf>
    <xf numFmtId="176" fontId="2" fillId="0" borderId="191" xfId="0" applyNumberFormat="1" applyFont="1" applyBorder="1" applyAlignment="1" applyProtection="1">
      <alignment horizontal="right" vertical="center"/>
      <protection locked="0"/>
    </xf>
    <xf numFmtId="49" fontId="24" fillId="7" borderId="191" xfId="0" applyNumberFormat="1" applyFont="1" applyFill="1" applyBorder="1" applyAlignment="1" applyProtection="1">
      <alignment horizontal="right" vertical="center"/>
      <protection locked="0"/>
    </xf>
    <xf numFmtId="0" fontId="2" fillId="0" borderId="197" xfId="0" applyFont="1" applyBorder="1" applyAlignment="1" applyProtection="1">
      <alignment horizontal="right" vertical="center"/>
      <protection locked="0"/>
    </xf>
    <xf numFmtId="49" fontId="2" fillId="0" borderId="197" xfId="0" applyNumberFormat="1" applyFont="1" applyBorder="1" applyAlignment="1" applyProtection="1">
      <alignment horizontal="left" vertical="center" shrinkToFit="1"/>
      <protection locked="0"/>
    </xf>
    <xf numFmtId="49" fontId="2" fillId="0" borderId="198" xfId="0" applyNumberFormat="1" applyFont="1" applyBorder="1" applyAlignment="1" applyProtection="1">
      <alignment horizontal="left" vertical="center" shrinkToFit="1"/>
      <protection locked="0"/>
    </xf>
    <xf numFmtId="49" fontId="2" fillId="0" borderId="199" xfId="0" applyNumberFormat="1" applyFont="1" applyBorder="1" applyAlignment="1" applyProtection="1">
      <alignment horizontal="left" vertical="center" shrinkToFit="1"/>
      <protection locked="0"/>
    </xf>
    <xf numFmtId="49" fontId="2" fillId="0" borderId="199" xfId="0" applyNumberFormat="1" applyFont="1" applyBorder="1" applyAlignment="1" applyProtection="1">
      <alignment horizontal="center" vertical="center"/>
      <protection locked="0"/>
    </xf>
    <xf numFmtId="49" fontId="2" fillId="0" borderId="198" xfId="0" applyNumberFormat="1" applyFont="1" applyBorder="1" applyAlignment="1" applyProtection="1">
      <alignment horizontal="center" vertical="center"/>
      <protection locked="0"/>
    </xf>
    <xf numFmtId="49" fontId="2" fillId="0" borderId="200" xfId="0" applyNumberFormat="1" applyFont="1" applyBorder="1" applyAlignment="1" applyProtection="1">
      <alignment horizontal="center" vertical="center"/>
      <protection locked="0"/>
    </xf>
    <xf numFmtId="176" fontId="2" fillId="0" borderId="200" xfId="0" applyNumberFormat="1" applyFont="1" applyBorder="1" applyAlignment="1" applyProtection="1">
      <alignment horizontal="right" vertical="center"/>
      <protection locked="0"/>
    </xf>
    <xf numFmtId="0" fontId="2" fillId="0" borderId="199" xfId="0" applyFont="1" applyBorder="1" applyAlignment="1" applyProtection="1">
      <alignment horizontal="center" vertical="center"/>
      <protection locked="0"/>
    </xf>
    <xf numFmtId="0" fontId="2" fillId="0" borderId="200" xfId="0" applyFont="1" applyBorder="1" applyAlignment="1" applyProtection="1">
      <alignment horizontal="center" vertical="center"/>
      <protection locked="0"/>
    </xf>
    <xf numFmtId="0" fontId="2" fillId="7" borderId="196" xfId="0" applyFont="1" applyFill="1" applyBorder="1" applyAlignment="1" applyProtection="1">
      <alignment horizontal="left" vertical="center" shrinkToFit="1"/>
      <protection locked="0"/>
    </xf>
    <xf numFmtId="49" fontId="24" fillId="7" borderId="199" xfId="0" applyNumberFormat="1" applyFont="1" applyFill="1" applyBorder="1" applyAlignment="1" applyProtection="1">
      <alignment horizontal="right" vertical="center"/>
      <protection locked="0"/>
    </xf>
    <xf numFmtId="49" fontId="2" fillId="7" borderId="201" xfId="0" applyNumberFormat="1" applyFont="1" applyFill="1" applyBorder="1" applyAlignment="1" applyProtection="1">
      <alignment horizontal="left" vertical="center"/>
      <protection locked="0"/>
    </xf>
    <xf numFmtId="0" fontId="2" fillId="0" borderId="205" xfId="0" applyFont="1" applyBorder="1" applyAlignment="1" applyProtection="1">
      <alignment horizontal="right" vertical="center"/>
      <protection locked="0"/>
    </xf>
    <xf numFmtId="49" fontId="2" fillId="0" borderId="205" xfId="0" applyNumberFormat="1" applyFont="1" applyBorder="1" applyAlignment="1" applyProtection="1">
      <alignment horizontal="left" vertical="center" shrinkToFit="1"/>
      <protection locked="0"/>
    </xf>
    <xf numFmtId="49" fontId="2" fillId="0" borderId="206" xfId="0" applyNumberFormat="1" applyFont="1" applyBorder="1" applyAlignment="1" applyProtection="1">
      <alignment horizontal="left" vertical="center" shrinkToFit="1"/>
      <protection locked="0"/>
    </xf>
    <xf numFmtId="49" fontId="2" fillId="0" borderId="207" xfId="0" applyNumberFormat="1" applyFont="1" applyBorder="1" applyAlignment="1" applyProtection="1">
      <alignment horizontal="left" vertical="center" shrinkToFit="1"/>
      <protection locked="0"/>
    </xf>
    <xf numFmtId="49" fontId="2" fillId="0" borderId="207" xfId="0" applyNumberFormat="1" applyFont="1" applyBorder="1" applyAlignment="1" applyProtection="1">
      <alignment horizontal="center" vertical="center"/>
      <protection locked="0"/>
    </xf>
    <xf numFmtId="49" fontId="2" fillId="0" borderId="206" xfId="0" applyNumberFormat="1" applyFont="1" applyBorder="1" applyAlignment="1" applyProtection="1">
      <alignment horizontal="center" vertical="center"/>
      <protection locked="0"/>
    </xf>
    <xf numFmtId="49" fontId="2" fillId="0" borderId="208" xfId="0" applyNumberFormat="1" applyFont="1" applyBorder="1" applyAlignment="1" applyProtection="1">
      <alignment horizontal="center" vertical="center"/>
      <protection locked="0"/>
    </xf>
    <xf numFmtId="176" fontId="2" fillId="0" borderId="208" xfId="0" applyNumberFormat="1" applyFont="1" applyBorder="1" applyAlignment="1" applyProtection="1">
      <alignment horizontal="right" vertical="center"/>
      <protection locked="0"/>
    </xf>
    <xf numFmtId="0" fontId="2" fillId="0" borderId="207" xfId="0" applyFont="1" applyBorder="1" applyAlignment="1" applyProtection="1">
      <alignment horizontal="center" vertical="center"/>
      <protection locked="0"/>
    </xf>
    <xf numFmtId="0" fontId="2" fillId="7" borderId="204" xfId="0" applyFont="1" applyFill="1" applyBorder="1" applyAlignment="1" applyProtection="1">
      <alignment horizontal="left" vertical="center" shrinkToFit="1"/>
      <protection locked="0"/>
    </xf>
    <xf numFmtId="49" fontId="24" fillId="7" borderId="207" xfId="0" applyNumberFormat="1" applyFont="1" applyFill="1" applyBorder="1" applyAlignment="1" applyProtection="1">
      <alignment horizontal="right" vertical="center"/>
      <protection locked="0"/>
    </xf>
    <xf numFmtId="49" fontId="2" fillId="7" borderId="209" xfId="0" applyNumberFormat="1" applyFont="1" applyFill="1" applyBorder="1" applyAlignment="1" applyProtection="1">
      <alignment horizontal="left" vertical="center"/>
      <protection locked="0"/>
    </xf>
    <xf numFmtId="49" fontId="2" fillId="0" borderId="192" xfId="0" applyNumberFormat="1" applyFont="1" applyBorder="1" applyAlignment="1" applyProtection="1">
      <alignment horizontal="right" vertical="center"/>
      <protection locked="0"/>
    </xf>
    <xf numFmtId="49" fontId="2" fillId="7" borderId="193" xfId="0" applyNumberFormat="1" applyFont="1" applyFill="1" applyBorder="1" applyAlignment="1" applyProtection="1">
      <alignment horizontal="left" vertical="center" shrinkToFit="1"/>
      <protection locked="0"/>
    </xf>
    <xf numFmtId="49" fontId="2" fillId="0" borderId="200" xfId="0" applyNumberFormat="1" applyFont="1" applyBorder="1" applyAlignment="1" applyProtection="1">
      <alignment horizontal="right" vertical="center"/>
      <protection locked="0"/>
    </xf>
    <xf numFmtId="49" fontId="2" fillId="7" borderId="201" xfId="0" applyNumberFormat="1" applyFont="1" applyFill="1" applyBorder="1" applyAlignment="1" applyProtection="1">
      <alignment horizontal="left" vertical="center" shrinkToFit="1"/>
      <protection locked="0"/>
    </xf>
    <xf numFmtId="49" fontId="12" fillId="7" borderId="207" xfId="0" applyNumberFormat="1" applyFont="1" applyFill="1" applyBorder="1" applyAlignment="1" applyProtection="1">
      <alignment horizontal="right" vertical="center"/>
      <protection locked="0"/>
    </xf>
    <xf numFmtId="0" fontId="2" fillId="0" borderId="213" xfId="0" applyFont="1" applyBorder="1" applyAlignment="1" applyProtection="1">
      <alignment horizontal="right" vertical="center"/>
      <protection locked="0"/>
    </xf>
    <xf numFmtId="49" fontId="2" fillId="0" borderId="213" xfId="0" applyNumberFormat="1" applyFont="1" applyBorder="1" applyAlignment="1" applyProtection="1">
      <alignment horizontal="left" vertical="center" shrinkToFit="1"/>
      <protection locked="0"/>
    </xf>
    <xf numFmtId="49" fontId="2" fillId="0" borderId="214" xfId="0" applyNumberFormat="1" applyFont="1" applyBorder="1" applyAlignment="1" applyProtection="1">
      <alignment horizontal="left" vertical="center" shrinkToFit="1"/>
      <protection locked="0"/>
    </xf>
    <xf numFmtId="49" fontId="2" fillId="0" borderId="215" xfId="0" applyNumberFormat="1" applyFont="1" applyBorder="1" applyAlignment="1" applyProtection="1">
      <alignment horizontal="left" vertical="center" shrinkToFit="1"/>
      <protection locked="0"/>
    </xf>
    <xf numFmtId="49" fontId="2" fillId="0" borderId="215" xfId="0" applyNumberFormat="1" applyFont="1" applyBorder="1" applyAlignment="1" applyProtection="1">
      <alignment horizontal="center" vertical="center"/>
      <protection locked="0"/>
    </xf>
    <xf numFmtId="49" fontId="2" fillId="0" borderId="214" xfId="0" applyNumberFormat="1" applyFont="1" applyBorder="1" applyAlignment="1" applyProtection="1">
      <alignment horizontal="center" vertical="center"/>
      <protection locked="0"/>
    </xf>
    <xf numFmtId="49" fontId="2" fillId="0" borderId="216" xfId="0" applyNumberFormat="1" applyFont="1" applyBorder="1" applyAlignment="1" applyProtection="1">
      <alignment horizontal="center" vertical="center"/>
      <protection locked="0"/>
    </xf>
    <xf numFmtId="49" fontId="2" fillId="0" borderId="216" xfId="0" applyNumberFormat="1" applyFont="1" applyBorder="1" applyAlignment="1" applyProtection="1">
      <alignment horizontal="right" vertical="center"/>
      <protection locked="0"/>
    </xf>
    <xf numFmtId="176" fontId="2" fillId="0" borderId="216" xfId="0" applyNumberFormat="1" applyFont="1" applyBorder="1" applyAlignment="1" applyProtection="1">
      <alignment horizontal="right" vertical="center"/>
      <protection locked="0"/>
    </xf>
    <xf numFmtId="0" fontId="2" fillId="0" borderId="215" xfId="0" applyFont="1" applyBorder="1" applyAlignment="1" applyProtection="1">
      <alignment horizontal="center" vertical="center"/>
      <protection locked="0"/>
    </xf>
    <xf numFmtId="0" fontId="2" fillId="7" borderId="212" xfId="0" applyFont="1" applyFill="1" applyBorder="1" applyAlignment="1" applyProtection="1">
      <alignment horizontal="left" vertical="center" shrinkToFit="1"/>
      <protection locked="0"/>
    </xf>
    <xf numFmtId="49" fontId="24" fillId="7" borderId="215" xfId="0" applyNumberFormat="1" applyFont="1" applyFill="1" applyBorder="1" applyAlignment="1" applyProtection="1">
      <alignment horizontal="right" vertical="center"/>
      <protection locked="0"/>
    </xf>
    <xf numFmtId="49" fontId="2" fillId="7" borderId="217" xfId="0" applyNumberFormat="1" applyFont="1" applyFill="1" applyBorder="1" applyAlignment="1" applyProtection="1">
      <alignment horizontal="left" vertical="center" shrinkToFit="1"/>
      <protection locked="0"/>
    </xf>
    <xf numFmtId="0" fontId="63" fillId="0" borderId="247" xfId="0" applyFont="1" applyBorder="1" applyAlignment="1" applyProtection="1">
      <alignment horizontal="left" vertical="center"/>
      <protection locked="0"/>
    </xf>
    <xf numFmtId="0" fontId="6" fillId="2" borderId="4" xfId="0" applyFont="1" applyFill="1" applyBorder="1" applyAlignment="1">
      <alignment horizontal="center" vertical="center" textRotation="255"/>
    </xf>
    <xf numFmtId="0" fontId="9" fillId="0" borderId="11" xfId="0" applyFont="1" applyBorder="1" applyAlignment="1">
      <alignment vertical="center"/>
    </xf>
    <xf numFmtId="0" fontId="9" fillId="0" borderId="54" xfId="0" applyFont="1" applyBorder="1" applyAlignment="1">
      <alignment vertical="center"/>
    </xf>
    <xf numFmtId="0" fontId="7" fillId="3" borderId="5" xfId="0" applyFont="1" applyFill="1" applyBorder="1" applyAlignment="1">
      <alignment horizontal="center" vertical="center" textRotation="255" wrapText="1"/>
    </xf>
    <xf numFmtId="0" fontId="9" fillId="0" borderId="12" xfId="0" applyFont="1" applyBorder="1" applyAlignment="1">
      <alignment vertical="center"/>
    </xf>
    <xf numFmtId="0" fontId="9" fillId="0" borderId="41" xfId="0" applyFont="1" applyBorder="1" applyAlignment="1">
      <alignment vertical="center"/>
    </xf>
    <xf numFmtId="0" fontId="18" fillId="2" borderId="45" xfId="0" applyFont="1" applyFill="1" applyBorder="1" applyAlignment="1">
      <alignment horizontal="center" vertical="center" wrapText="1"/>
    </xf>
    <xf numFmtId="0" fontId="9" fillId="0" borderId="55" xfId="0" applyFont="1" applyBorder="1" applyAlignment="1">
      <alignment vertical="center"/>
    </xf>
    <xf numFmtId="49" fontId="31" fillId="5" borderId="93" xfId="0" applyNumberFormat="1" applyFont="1" applyFill="1" applyBorder="1" applyAlignment="1">
      <alignment horizontal="center" vertical="center"/>
    </xf>
    <xf numFmtId="0" fontId="9" fillId="0" borderId="102" xfId="0" applyFont="1" applyBorder="1" applyAlignment="1">
      <alignment vertical="center"/>
    </xf>
    <xf numFmtId="49" fontId="31" fillId="5" borderId="93" xfId="0" applyNumberFormat="1" applyFont="1" applyFill="1" applyBorder="1" applyAlignment="1">
      <alignment horizontal="center" vertical="center" wrapText="1"/>
    </xf>
    <xf numFmtId="49" fontId="31" fillId="5" borderId="94" xfId="0" applyNumberFormat="1" applyFont="1" applyFill="1" applyBorder="1" applyAlignment="1">
      <alignment horizontal="center" vertical="center"/>
    </xf>
    <xf numFmtId="0" fontId="9" fillId="0" borderId="95" xfId="0" applyFont="1" applyBorder="1" applyAlignment="1">
      <alignment vertical="center"/>
    </xf>
    <xf numFmtId="0" fontId="30" fillId="0" borderId="92" xfId="0" applyFont="1" applyBorder="1" applyAlignment="1">
      <alignment horizontal="center" vertical="center" shrinkToFit="1"/>
    </xf>
    <xf numFmtId="0" fontId="9" fillId="0" borderId="101" xfId="0" applyFont="1" applyBorder="1" applyAlignment="1">
      <alignment vertical="center"/>
    </xf>
    <xf numFmtId="0" fontId="31" fillId="5" borderId="93" xfId="0" applyFont="1" applyFill="1" applyBorder="1" applyAlignment="1">
      <alignment horizontal="center" vertical="center" shrinkToFit="1"/>
    </xf>
    <xf numFmtId="0" fontId="1" fillId="0" borderId="136" xfId="0" applyFont="1" applyBorder="1" applyAlignment="1">
      <alignment horizontal="center" vertical="center"/>
    </xf>
    <xf numFmtId="0" fontId="9" fillId="0" borderId="135" xfId="0" applyFont="1" applyBorder="1" applyAlignment="1">
      <alignment vertical="center"/>
    </xf>
    <xf numFmtId="49" fontId="32" fillId="5" borderId="93" xfId="0" applyNumberFormat="1" applyFont="1" applyFill="1" applyBorder="1" applyAlignment="1">
      <alignment horizontal="center" vertical="center"/>
    </xf>
    <xf numFmtId="0" fontId="8" fillId="3" borderId="22" xfId="0" applyFont="1" applyFill="1" applyBorder="1" applyAlignment="1">
      <alignment horizontal="center" vertical="center" wrapText="1"/>
    </xf>
    <xf numFmtId="0" fontId="9" fillId="0" borderId="23" xfId="0" applyFont="1" applyBorder="1" applyAlignment="1">
      <alignment vertical="center"/>
    </xf>
    <xf numFmtId="0" fontId="9" fillId="0" borderId="24" xfId="0" applyFont="1" applyBorder="1" applyAlignment="1">
      <alignment vertical="center"/>
    </xf>
    <xf numFmtId="0" fontId="9" fillId="0" borderId="29" xfId="0" applyFont="1" applyBorder="1" applyAlignment="1">
      <alignment vertical="center"/>
    </xf>
    <xf numFmtId="0" fontId="0" fillId="0" borderId="0" xfId="0" applyAlignment="1">
      <alignment vertical="center"/>
    </xf>
    <xf numFmtId="0" fontId="9" fillId="0" borderId="30"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11" fillId="4" borderId="19" xfId="0" applyFont="1" applyFill="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7" xfId="0" applyFont="1" applyBorder="1" applyAlignment="1">
      <alignment vertical="center"/>
    </xf>
    <xf numFmtId="0" fontId="9" fillId="0" borderId="14" xfId="0" applyFont="1" applyBorder="1" applyAlignment="1">
      <alignment vertical="center"/>
    </xf>
    <xf numFmtId="0" fontId="9" fillId="0" borderId="28" xfId="0" applyFont="1" applyBorder="1" applyAlignment="1">
      <alignment vertical="center"/>
    </xf>
    <xf numFmtId="0" fontId="10" fillId="3" borderId="8" xfId="0" applyFont="1" applyFill="1" applyBorder="1" applyAlignment="1">
      <alignment vertical="center"/>
    </xf>
    <xf numFmtId="0" fontId="9" fillId="0" borderId="2" xfId="0" applyFont="1" applyBorder="1" applyAlignment="1">
      <alignment vertical="center"/>
    </xf>
    <xf numFmtId="0" fontId="9" fillId="0" borderId="9"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12" fillId="3" borderId="25" xfId="0" applyFont="1" applyFill="1" applyBorder="1" applyAlignment="1">
      <alignment horizontal="left" vertical="center" wrapText="1"/>
    </xf>
    <xf numFmtId="0" fontId="9" fillId="0" borderId="26"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19" fillId="2" borderId="46" xfId="0" applyFont="1" applyFill="1" applyBorder="1" applyAlignment="1">
      <alignment horizontal="center" vertical="center" wrapText="1"/>
    </xf>
    <xf numFmtId="0" fontId="9" fillId="0" borderId="47" xfId="0" applyFont="1" applyBorder="1" applyAlignment="1">
      <alignment vertical="center"/>
    </xf>
    <xf numFmtId="0" fontId="9" fillId="0" borderId="48" xfId="0" applyFont="1" applyBorder="1" applyAlignment="1">
      <alignment vertical="center"/>
    </xf>
    <xf numFmtId="3" fontId="8" fillId="0" borderId="0" xfId="0" applyNumberFormat="1" applyFont="1" applyAlignment="1">
      <alignment horizontal="center" vertical="center"/>
    </xf>
    <xf numFmtId="3" fontId="23" fillId="0" borderId="249" xfId="0" applyNumberFormat="1" applyFont="1" applyBorder="1" applyAlignment="1">
      <alignment horizontal="center" vertical="center"/>
    </xf>
    <xf numFmtId="0" fontId="9" fillId="0" borderId="249" xfId="0" applyFont="1" applyBorder="1" applyAlignment="1">
      <alignment vertical="center"/>
    </xf>
    <xf numFmtId="3" fontId="7" fillId="0" borderId="249" xfId="0" applyNumberFormat="1" applyFont="1" applyBorder="1" applyAlignment="1">
      <alignment horizontal="center" vertical="center"/>
    </xf>
    <xf numFmtId="3" fontId="8" fillId="0" borderId="20" xfId="0" applyNumberFormat="1" applyFont="1" applyBorder="1" applyAlignment="1">
      <alignment horizontal="center" vertical="center"/>
    </xf>
    <xf numFmtId="3" fontId="23" fillId="4" borderId="98" xfId="0" applyNumberFormat="1" applyFont="1" applyFill="1" applyBorder="1" applyAlignment="1">
      <alignment horizontal="center" vertical="center"/>
    </xf>
    <xf numFmtId="0" fontId="9" fillId="0" borderId="99" xfId="0" applyFont="1" applyBorder="1" applyAlignment="1">
      <alignment vertical="center"/>
    </xf>
    <xf numFmtId="3" fontId="23" fillId="4" borderId="106" xfId="0" applyNumberFormat="1" applyFont="1" applyFill="1" applyBorder="1" applyAlignment="1">
      <alignment horizontal="center" vertical="center"/>
    </xf>
    <xf numFmtId="0" fontId="9" fillId="0" borderId="107" xfId="0" applyFont="1" applyBorder="1" applyAlignment="1">
      <alignment vertical="center"/>
    </xf>
    <xf numFmtId="3" fontId="23" fillId="4" borderId="115" xfId="0" applyNumberFormat="1" applyFont="1" applyFill="1" applyBorder="1" applyAlignment="1">
      <alignment horizontal="center" vertical="center"/>
    </xf>
    <xf numFmtId="0" fontId="9" fillId="0" borderId="116" xfId="0" applyFont="1" applyBorder="1" applyAlignment="1">
      <alignment vertical="center"/>
    </xf>
    <xf numFmtId="0" fontId="19" fillId="3" borderId="62" xfId="0" applyFont="1" applyFill="1" applyBorder="1" applyAlignment="1">
      <alignment horizontal="left" vertical="center" wrapText="1"/>
    </xf>
    <xf numFmtId="0" fontId="9" fillId="0" borderId="63" xfId="0" applyFont="1" applyBorder="1" applyAlignment="1">
      <alignment vertical="center"/>
    </xf>
    <xf numFmtId="0" fontId="9" fillId="0" borderId="64" xfId="0" applyFont="1" applyBorder="1" applyAlignment="1">
      <alignment vertical="center"/>
    </xf>
    <xf numFmtId="0" fontId="1" fillId="7" borderId="136" xfId="0" applyFont="1" applyFill="1" applyBorder="1" applyAlignment="1">
      <alignment horizontal="center" vertical="center"/>
    </xf>
    <xf numFmtId="0" fontId="9" fillId="0" borderId="137" xfId="0" applyFont="1" applyBorder="1" applyAlignment="1">
      <alignment vertical="center"/>
    </xf>
    <xf numFmtId="49" fontId="1" fillId="2" borderId="141" xfId="0" applyNumberFormat="1" applyFont="1" applyFill="1" applyBorder="1" applyAlignment="1">
      <alignment horizontal="center" vertical="center"/>
    </xf>
    <xf numFmtId="0" fontId="9" fillId="0" borderId="142" xfId="0" applyFont="1" applyBorder="1" applyAlignment="1">
      <alignment vertical="center"/>
    </xf>
    <xf numFmtId="0" fontId="37" fillId="0" borderId="123" xfId="0" applyFont="1" applyBorder="1" applyAlignment="1">
      <alignment horizontal="center" vertical="top"/>
    </xf>
    <xf numFmtId="0" fontId="9" fillId="0" borderId="124" xfId="0" applyFont="1" applyBorder="1" applyAlignment="1">
      <alignment vertical="center"/>
    </xf>
    <xf numFmtId="0" fontId="8" fillId="3" borderId="6" xfId="0" applyFont="1" applyFill="1" applyBorder="1" applyAlignment="1">
      <alignment horizontal="left" vertical="center"/>
    </xf>
    <xf numFmtId="0" fontId="9" fillId="0" borderId="7" xfId="0" applyFont="1" applyBorder="1" applyAlignment="1">
      <alignment vertical="center"/>
    </xf>
    <xf numFmtId="0" fontId="9" fillId="0" borderId="13" xfId="0" applyFont="1" applyBorder="1" applyAlignment="1">
      <alignment vertical="center"/>
    </xf>
    <xf numFmtId="0" fontId="9" fillId="0" borderId="15" xfId="0" applyFont="1" applyBorder="1" applyAlignment="1">
      <alignment vertical="center"/>
    </xf>
    <xf numFmtId="0" fontId="19" fillId="2" borderId="68" xfId="0" applyFont="1" applyFill="1" applyBorder="1" applyAlignment="1">
      <alignment horizontal="left" vertical="center" wrapText="1"/>
    </xf>
    <xf numFmtId="0" fontId="9" fillId="0" borderId="69" xfId="0" applyFont="1" applyBorder="1" applyAlignment="1">
      <alignment vertical="center"/>
    </xf>
    <xf numFmtId="0" fontId="9" fillId="0" borderId="70" xfId="0" applyFont="1" applyBorder="1" applyAlignment="1">
      <alignment vertical="center"/>
    </xf>
    <xf numFmtId="0" fontId="19" fillId="3" borderId="73" xfId="0" applyFont="1" applyFill="1" applyBorder="1" applyAlignment="1">
      <alignment horizontal="left" vertical="center" wrapText="1"/>
    </xf>
    <xf numFmtId="0" fontId="9" fillId="0" borderId="74" xfId="0" applyFont="1" applyBorder="1" applyAlignment="1">
      <alignment vertical="center"/>
    </xf>
    <xf numFmtId="0" fontId="9" fillId="0" borderId="75" xfId="0" applyFont="1" applyBorder="1" applyAlignment="1">
      <alignment vertical="center"/>
    </xf>
    <xf numFmtId="0" fontId="18" fillId="2" borderId="66" xfId="0" applyFont="1" applyFill="1" applyBorder="1" applyAlignment="1">
      <alignment horizontal="left" vertical="center" wrapText="1"/>
    </xf>
    <xf numFmtId="0" fontId="9" fillId="0" borderId="67" xfId="0" applyFont="1" applyBorder="1" applyAlignment="1">
      <alignment vertical="center"/>
    </xf>
    <xf numFmtId="0" fontId="19" fillId="2" borderId="50" xfId="0" applyFont="1" applyFill="1" applyBorder="1" applyAlignment="1">
      <alignment horizontal="left" vertical="center" wrapText="1"/>
    </xf>
    <xf numFmtId="0" fontId="9" fillId="0" borderId="51" xfId="0" applyFont="1" applyBorder="1" applyAlignment="1">
      <alignment vertical="center"/>
    </xf>
    <xf numFmtId="0" fontId="9" fillId="0" borderId="52" xfId="0" applyFont="1" applyBorder="1" applyAlignment="1">
      <alignment vertical="center"/>
    </xf>
    <xf numFmtId="0" fontId="9" fillId="0" borderId="56" xfId="0" applyFont="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49" fontId="33" fillId="5" borderId="96" xfId="0" applyNumberFormat="1" applyFont="1" applyFill="1" applyBorder="1" applyAlignment="1">
      <alignment horizontal="center" vertical="center" wrapText="1"/>
    </xf>
    <xf numFmtId="0" fontId="9" fillId="0" borderId="104" xfId="0" applyFont="1" applyBorder="1" applyAlignment="1">
      <alignment vertical="center"/>
    </xf>
    <xf numFmtId="49" fontId="33" fillId="5" borderId="97" xfId="0" applyNumberFormat="1" applyFont="1" applyFill="1" applyBorder="1" applyAlignment="1">
      <alignment horizontal="center" vertical="center" wrapText="1"/>
    </xf>
    <xf numFmtId="0" fontId="9" fillId="0" borderId="105" xfId="0" applyFont="1" applyBorder="1" applyAlignment="1">
      <alignment vertical="center"/>
    </xf>
    <xf numFmtId="0" fontId="20" fillId="2" borderId="49" xfId="0" applyFont="1" applyFill="1" applyBorder="1" applyAlignment="1">
      <alignment horizontal="center" vertical="center" wrapText="1"/>
    </xf>
    <xf numFmtId="0" fontId="9" fillId="0" borderId="53" xfId="0" applyFont="1" applyBorder="1" applyAlignment="1">
      <alignment vertical="center"/>
    </xf>
    <xf numFmtId="0" fontId="9" fillId="0" borderId="59" xfId="0" applyFont="1" applyBorder="1" applyAlignment="1">
      <alignment vertical="center"/>
    </xf>
    <xf numFmtId="0" fontId="9" fillId="0" borderId="60" xfId="0" applyFont="1" applyBorder="1" applyAlignment="1">
      <alignment vertical="center"/>
    </xf>
    <xf numFmtId="0" fontId="9" fillId="0" borderId="134" xfId="0" applyFont="1" applyBorder="1" applyAlignment="1">
      <alignment vertical="center"/>
    </xf>
    <xf numFmtId="0" fontId="1" fillId="7" borderId="133" xfId="0" applyFont="1" applyFill="1" applyBorder="1" applyAlignment="1">
      <alignment horizontal="center" vertical="center"/>
    </xf>
    <xf numFmtId="0" fontId="41" fillId="2" borderId="138" xfId="0" applyFont="1" applyFill="1" applyBorder="1" applyAlignment="1">
      <alignment horizontal="center" vertical="center"/>
    </xf>
    <xf numFmtId="0" fontId="9" fillId="0" borderId="139" xfId="0" applyFont="1" applyBorder="1" applyAlignment="1">
      <alignment vertical="center"/>
    </xf>
    <xf numFmtId="0" fontId="9" fillId="0" borderId="140" xfId="0" applyFont="1" applyBorder="1" applyAlignment="1">
      <alignment vertical="center"/>
    </xf>
    <xf numFmtId="0" fontId="2" fillId="9" borderId="152" xfId="0" applyFont="1" applyFill="1" applyBorder="1" applyAlignment="1">
      <alignment horizontal="center" vertical="center" wrapText="1"/>
    </xf>
    <xf numFmtId="0" fontId="9" fillId="0" borderId="279" xfId="0" applyFont="1" applyBorder="1" applyAlignment="1">
      <alignment vertical="center"/>
    </xf>
    <xf numFmtId="0" fontId="2" fillId="9" borderId="156" xfId="0" applyFont="1" applyFill="1" applyBorder="1" applyAlignment="1">
      <alignment horizontal="center" vertical="center"/>
    </xf>
    <xf numFmtId="0" fontId="9" fillId="0" borderId="162" xfId="0" applyFont="1" applyBorder="1" applyAlignment="1">
      <alignment vertical="center"/>
    </xf>
    <xf numFmtId="0" fontId="13" fillId="7" borderId="153" xfId="0" applyFont="1" applyFill="1" applyBorder="1" applyAlignment="1">
      <alignment horizontal="center" vertical="center"/>
    </xf>
    <xf numFmtId="0" fontId="9" fillId="0" borderId="160" xfId="0" applyFont="1" applyBorder="1" applyAlignment="1">
      <alignment vertical="center"/>
    </xf>
    <xf numFmtId="0" fontId="13" fillId="7" borderId="157" xfId="0" applyFont="1" applyFill="1" applyBorder="1" applyAlignment="1">
      <alignment horizontal="center" vertical="center"/>
    </xf>
    <xf numFmtId="0" fontId="9" fillId="0" borderId="161" xfId="0" applyFont="1" applyBorder="1" applyAlignment="1">
      <alignment vertical="center"/>
    </xf>
    <xf numFmtId="49" fontId="31" fillId="5" borderId="153" xfId="0" applyNumberFormat="1" applyFont="1" applyFill="1" applyBorder="1" applyAlignment="1">
      <alignment horizontal="center" vertical="center" wrapText="1"/>
    </xf>
    <xf numFmtId="49" fontId="31" fillId="5" borderId="153" xfId="0" applyNumberFormat="1" applyFont="1" applyFill="1" applyBorder="1" applyAlignment="1">
      <alignment horizontal="center" vertical="center"/>
    </xf>
    <xf numFmtId="49" fontId="33" fillId="5" borderId="153" xfId="0" applyNumberFormat="1" applyFont="1" applyFill="1" applyBorder="1" applyAlignment="1">
      <alignment horizontal="center" vertical="center" wrapText="1"/>
    </xf>
    <xf numFmtId="49" fontId="33" fillId="5" borderId="157" xfId="0" applyNumberFormat="1" applyFont="1" applyFill="1" applyBorder="1" applyAlignment="1">
      <alignment horizontal="center" vertical="center" wrapText="1"/>
    </xf>
    <xf numFmtId="0" fontId="13" fillId="7" borderId="152" xfId="0" applyFont="1" applyFill="1" applyBorder="1" applyAlignment="1">
      <alignment horizontal="center" vertical="center"/>
    </xf>
    <xf numFmtId="0" fontId="9" fillId="0" borderId="159" xfId="0" applyFont="1" applyBorder="1" applyAlignment="1">
      <alignment vertical="center"/>
    </xf>
    <xf numFmtId="0" fontId="43" fillId="8" borderId="158" xfId="0" applyFont="1" applyFill="1" applyBorder="1" applyAlignment="1">
      <alignment horizontal="left" wrapText="1"/>
    </xf>
    <xf numFmtId="0" fontId="9" fillId="0" borderId="158" xfId="0" applyFont="1" applyBorder="1" applyAlignment="1">
      <alignment vertical="center"/>
    </xf>
    <xf numFmtId="0" fontId="9" fillId="0" borderId="148" xfId="0" applyFont="1" applyBorder="1" applyAlignment="1">
      <alignment vertical="center"/>
    </xf>
    <xf numFmtId="0" fontId="43" fillId="8" borderId="158" xfId="0" applyFont="1" applyFill="1" applyBorder="1" applyAlignment="1">
      <alignment horizontal="center" wrapText="1"/>
    </xf>
    <xf numFmtId="0" fontId="17" fillId="0" borderId="277" xfId="0" applyFont="1" applyBorder="1" applyAlignment="1">
      <alignment horizontal="center" vertical="center" shrinkToFit="1"/>
    </xf>
    <xf numFmtId="0" fontId="9" fillId="0" borderId="278" xfId="0" applyFont="1" applyBorder="1" applyAlignment="1">
      <alignment vertical="center"/>
    </xf>
    <xf numFmtId="0" fontId="48" fillId="4" borderId="275" xfId="0" applyFont="1" applyFill="1" applyBorder="1" applyAlignment="1">
      <alignment horizontal="left" vertical="center" wrapText="1"/>
    </xf>
    <xf numFmtId="0" fontId="9" fillId="0" borderId="276" xfId="0" applyFont="1" applyBorder="1" applyAlignment="1">
      <alignment vertical="center"/>
    </xf>
    <xf numFmtId="0" fontId="30" fillId="0" borderId="152" xfId="0" applyFont="1" applyBorder="1" applyAlignment="1">
      <alignment horizontal="center" vertical="center" shrinkToFit="1"/>
    </xf>
    <xf numFmtId="0" fontId="31" fillId="5" borderId="153" xfId="0" applyFont="1" applyFill="1" applyBorder="1" applyAlignment="1">
      <alignment horizontal="center" vertical="center" shrinkToFit="1"/>
    </xf>
    <xf numFmtId="49" fontId="31" fillId="5" borderId="154" xfId="0" applyNumberFormat="1" applyFont="1" applyFill="1" applyBorder="1" applyAlignment="1">
      <alignment horizontal="center" vertical="center"/>
    </xf>
    <xf numFmtId="0" fontId="9" fillId="0" borderId="155" xfId="0" applyFont="1" applyBorder="1" applyAlignment="1">
      <alignment vertical="center"/>
    </xf>
    <xf numFmtId="0" fontId="43" fillId="8" borderId="149" xfId="0" applyFont="1" applyFill="1" applyBorder="1" applyAlignment="1">
      <alignment horizontal="center" vertical="center" wrapText="1"/>
    </xf>
    <xf numFmtId="0" fontId="9" fillId="0" borderId="150" xfId="0" applyFont="1" applyBorder="1" applyAlignment="1">
      <alignment vertical="center"/>
    </xf>
    <xf numFmtId="0" fontId="9" fillId="0" borderId="151" xfId="0" applyFont="1" applyBorder="1" applyAlignment="1">
      <alignment vertical="center"/>
    </xf>
    <xf numFmtId="49" fontId="32" fillId="5" borderId="153" xfId="0" applyNumberFormat="1" applyFont="1" applyFill="1" applyBorder="1" applyAlignment="1">
      <alignment horizontal="center" vertical="center"/>
    </xf>
    <xf numFmtId="0" fontId="57" fillId="0" borderId="267" xfId="0" applyFont="1" applyBorder="1" applyAlignment="1" applyProtection="1">
      <alignment horizontal="left" vertical="center" shrinkToFit="1"/>
      <protection hidden="1"/>
    </xf>
    <xf numFmtId="0" fontId="9" fillId="0" borderId="266" xfId="0" applyFont="1" applyBorder="1" applyAlignment="1" applyProtection="1">
      <alignment vertical="center"/>
      <protection hidden="1"/>
    </xf>
    <xf numFmtId="0" fontId="9" fillId="0" borderId="268" xfId="0" applyFont="1" applyBorder="1" applyAlignment="1" applyProtection="1">
      <alignment vertical="center"/>
      <protection hidden="1"/>
    </xf>
    <xf numFmtId="0" fontId="57" fillId="0" borderId="259" xfId="0" applyFont="1" applyBorder="1" applyAlignment="1" applyProtection="1">
      <alignment horizontal="left" vertical="center" shrinkToFit="1"/>
      <protection hidden="1"/>
    </xf>
    <xf numFmtId="0" fontId="9" fillId="0" borderId="261" xfId="0" applyFont="1" applyBorder="1" applyAlignment="1" applyProtection="1">
      <alignment vertical="center"/>
      <protection hidden="1"/>
    </xf>
    <xf numFmtId="0" fontId="9" fillId="0" borderId="260" xfId="0" applyFont="1" applyBorder="1" applyAlignment="1" applyProtection="1">
      <alignment vertical="center"/>
      <protection hidden="1"/>
    </xf>
    <xf numFmtId="0" fontId="40" fillId="0" borderId="255" xfId="0" applyFont="1" applyBorder="1" applyAlignment="1" applyProtection="1">
      <alignment horizontal="left" vertical="center" shrinkToFit="1"/>
      <protection hidden="1"/>
    </xf>
    <xf numFmtId="0" fontId="9" fillId="0" borderId="256" xfId="0" applyFont="1" applyBorder="1" applyAlignment="1" applyProtection="1">
      <alignment vertical="center"/>
      <protection hidden="1"/>
    </xf>
    <xf numFmtId="0" fontId="9" fillId="0" borderId="257" xfId="0" applyFont="1" applyBorder="1" applyAlignment="1" applyProtection="1">
      <alignment vertical="center"/>
      <protection hidden="1"/>
    </xf>
    <xf numFmtId="177" fontId="57" fillId="26" borderId="259" xfId="0" applyNumberFormat="1" applyFont="1" applyFill="1" applyBorder="1" applyAlignment="1" applyProtection="1">
      <alignment horizontal="left" vertical="center" shrinkToFit="1"/>
      <protection hidden="1"/>
    </xf>
    <xf numFmtId="0" fontId="9" fillId="26" borderId="256" xfId="0" applyFont="1" applyFill="1" applyBorder="1" applyAlignment="1" applyProtection="1">
      <alignment vertical="center"/>
      <protection hidden="1"/>
    </xf>
    <xf numFmtId="0" fontId="57" fillId="26" borderId="256" xfId="0" applyFont="1" applyFill="1" applyBorder="1" applyAlignment="1" applyProtection="1">
      <alignment horizontal="left" vertical="center" shrinkToFit="1"/>
      <protection hidden="1"/>
    </xf>
    <xf numFmtId="0" fontId="9" fillId="26" borderId="261" xfId="0" applyFont="1" applyFill="1" applyBorder="1" applyAlignment="1" applyProtection="1">
      <alignment vertical="center"/>
      <protection hidden="1"/>
    </xf>
    <xf numFmtId="177" fontId="57" fillId="26" borderId="273" xfId="0" applyNumberFormat="1" applyFont="1" applyFill="1" applyBorder="1" applyAlignment="1" applyProtection="1">
      <alignment horizontal="left" vertical="center" shrinkToFit="1"/>
      <protection hidden="1"/>
    </xf>
    <xf numFmtId="0" fontId="9" fillId="26" borderId="270" xfId="0" applyFont="1" applyFill="1" applyBorder="1" applyAlignment="1" applyProtection="1">
      <alignment vertical="center"/>
      <protection hidden="1"/>
    </xf>
    <xf numFmtId="177" fontId="57" fillId="0" borderId="255" xfId="0" applyNumberFormat="1" applyFont="1" applyBorder="1" applyAlignment="1" applyProtection="1">
      <alignment horizontal="left" vertical="center" shrinkToFit="1"/>
      <protection hidden="1"/>
    </xf>
    <xf numFmtId="0" fontId="9" fillId="0" borderId="258" xfId="0" applyFont="1" applyBorder="1" applyAlignment="1" applyProtection="1">
      <alignment vertical="center"/>
      <protection hidden="1"/>
    </xf>
    <xf numFmtId="177" fontId="57" fillId="0" borderId="267" xfId="0" applyNumberFormat="1" applyFont="1" applyBorder="1" applyAlignment="1" applyProtection="1">
      <alignment horizontal="left" vertical="center" shrinkToFit="1"/>
      <protection hidden="1"/>
    </xf>
    <xf numFmtId="0" fontId="40" fillId="0" borderId="264" xfId="0" applyFont="1" applyBorder="1" applyAlignment="1" applyProtection="1">
      <alignment horizontal="left" vertical="center" shrinkToFit="1"/>
      <protection hidden="1"/>
    </xf>
    <xf numFmtId="0" fontId="9" fillId="0" borderId="265" xfId="0" applyFont="1" applyBorder="1" applyAlignment="1" applyProtection="1">
      <alignment vertical="center"/>
      <protection hidden="1"/>
    </xf>
    <xf numFmtId="0" fontId="9" fillId="0" borderId="100" xfId="0" applyFont="1" applyBorder="1" applyAlignment="1" applyProtection="1">
      <alignment vertical="center"/>
      <protection hidden="1"/>
    </xf>
    <xf numFmtId="177" fontId="57" fillId="0" borderId="264" xfId="0" applyNumberFormat="1" applyFont="1" applyBorder="1" applyAlignment="1" applyProtection="1">
      <alignment horizontal="left" vertical="center" shrinkToFit="1"/>
      <protection hidden="1"/>
    </xf>
    <xf numFmtId="177" fontId="57" fillId="0" borderId="259" xfId="0" applyNumberFormat="1" applyFont="1" applyBorder="1" applyAlignment="1" applyProtection="1">
      <alignment horizontal="left" vertical="center" shrinkToFit="1"/>
      <protection hidden="1"/>
    </xf>
    <xf numFmtId="0" fontId="40" fillId="0" borderId="269" xfId="0" applyFont="1" applyBorder="1" applyAlignment="1" applyProtection="1">
      <alignment horizontal="left" vertical="center" shrinkToFit="1"/>
      <protection hidden="1"/>
    </xf>
    <xf numFmtId="0" fontId="9" fillId="0" borderId="270" xfId="0" applyFont="1" applyBorder="1" applyAlignment="1" applyProtection="1">
      <alignment vertical="center"/>
      <protection hidden="1"/>
    </xf>
    <xf numFmtId="0" fontId="9" fillId="0" borderId="271" xfId="0" applyFont="1" applyBorder="1" applyAlignment="1" applyProtection="1">
      <alignment vertical="center"/>
      <protection hidden="1"/>
    </xf>
    <xf numFmtId="0" fontId="57" fillId="26" borderId="270" xfId="0" applyFont="1" applyFill="1" applyBorder="1" applyAlignment="1" applyProtection="1">
      <alignment horizontal="left" vertical="center" shrinkToFit="1"/>
      <protection hidden="1"/>
    </xf>
    <xf numFmtId="0" fontId="9" fillId="26" borderId="274" xfId="0" applyFont="1" applyFill="1" applyBorder="1" applyAlignment="1" applyProtection="1">
      <alignment vertical="center"/>
      <protection hidden="1"/>
    </xf>
    <xf numFmtId="177" fontId="57" fillId="0" borderId="269" xfId="0" applyNumberFormat="1" applyFont="1" applyBorder="1" applyAlignment="1" applyProtection="1">
      <alignment horizontal="left" vertical="center" shrinkToFit="1"/>
      <protection hidden="1"/>
    </xf>
    <xf numFmtId="0" fontId="9" fillId="0" borderId="272" xfId="0" applyFont="1" applyBorder="1" applyAlignment="1" applyProtection="1">
      <alignment vertical="center"/>
      <protection hidden="1"/>
    </xf>
    <xf numFmtId="0" fontId="57" fillId="26" borderId="265" xfId="0" applyFont="1" applyFill="1" applyBorder="1" applyAlignment="1" applyProtection="1">
      <alignment horizontal="left" vertical="center" shrinkToFit="1"/>
      <protection hidden="1"/>
    </xf>
    <xf numFmtId="0" fontId="9" fillId="26" borderId="265" xfId="0" applyFont="1" applyFill="1" applyBorder="1" applyAlignment="1" applyProtection="1">
      <alignment vertical="center"/>
      <protection hidden="1"/>
    </xf>
    <xf numFmtId="0" fontId="57" fillId="26" borderId="91" xfId="0" applyFont="1" applyFill="1" applyBorder="1" applyAlignment="1" applyProtection="1">
      <alignment horizontal="left" vertical="center" shrinkToFit="1"/>
      <protection hidden="1"/>
    </xf>
    <xf numFmtId="0" fontId="9" fillId="26" borderId="306" xfId="0" applyFont="1" applyFill="1" applyBorder="1" applyAlignment="1" applyProtection="1">
      <alignment vertical="center"/>
      <protection hidden="1"/>
    </xf>
    <xf numFmtId="0" fontId="40" fillId="11" borderId="240" xfId="0" applyFont="1" applyFill="1" applyBorder="1" applyAlignment="1" applyProtection="1">
      <alignment horizontal="center" vertical="center"/>
      <protection hidden="1"/>
    </xf>
    <xf numFmtId="0" fontId="9" fillId="0" borderId="244" xfId="0" applyFont="1" applyBorder="1" applyAlignment="1" applyProtection="1">
      <alignment vertical="center"/>
      <protection hidden="1"/>
    </xf>
    <xf numFmtId="0" fontId="9" fillId="0" borderId="241" xfId="0" applyFont="1" applyBorder="1" applyAlignment="1" applyProtection="1">
      <alignment vertical="center"/>
      <protection hidden="1"/>
    </xf>
    <xf numFmtId="0" fontId="40" fillId="12" borderId="240" xfId="0" applyFont="1" applyFill="1" applyBorder="1" applyAlignment="1" applyProtection="1">
      <alignment horizontal="center" vertical="center"/>
      <protection hidden="1"/>
    </xf>
    <xf numFmtId="0" fontId="9" fillId="0" borderId="251" xfId="0" applyFont="1" applyBorder="1" applyAlignment="1" applyProtection="1">
      <alignment vertical="center"/>
      <protection hidden="1"/>
    </xf>
    <xf numFmtId="0" fontId="40" fillId="12" borderId="252" xfId="0" applyFont="1" applyFill="1" applyBorder="1" applyAlignment="1" applyProtection="1">
      <alignment horizontal="center" vertical="center"/>
      <protection hidden="1"/>
    </xf>
    <xf numFmtId="0" fontId="40" fillId="11" borderId="252" xfId="0" applyFont="1" applyFill="1" applyBorder="1" applyAlignment="1" applyProtection="1">
      <alignment horizontal="center" vertical="center"/>
      <protection hidden="1"/>
    </xf>
    <xf numFmtId="0" fontId="9" fillId="0" borderId="253" xfId="0" applyFont="1" applyBorder="1" applyAlignment="1" applyProtection="1">
      <alignment vertical="center"/>
      <protection hidden="1"/>
    </xf>
    <xf numFmtId="177" fontId="57" fillId="26" borderId="267" xfId="0" applyNumberFormat="1" applyFont="1" applyFill="1" applyBorder="1" applyAlignment="1" applyProtection="1">
      <alignment horizontal="left" vertical="center" shrinkToFit="1"/>
      <protection hidden="1"/>
    </xf>
    <xf numFmtId="0" fontId="9" fillId="26" borderId="268" xfId="0" applyFont="1" applyFill="1" applyBorder="1" applyAlignment="1" applyProtection="1">
      <alignment vertical="center"/>
      <protection hidden="1"/>
    </xf>
    <xf numFmtId="0" fontId="57" fillId="0" borderId="273" xfId="0" applyFont="1" applyBorder="1" applyAlignment="1" applyProtection="1">
      <alignment horizontal="left" vertical="center" shrinkToFit="1"/>
      <protection hidden="1"/>
    </xf>
    <xf numFmtId="0" fontId="9" fillId="0" borderId="274" xfId="0" applyFont="1" applyBorder="1" applyAlignment="1" applyProtection="1">
      <alignment vertical="center"/>
      <protection hidden="1"/>
    </xf>
    <xf numFmtId="177" fontId="57" fillId="0" borderId="273" xfId="0" applyNumberFormat="1" applyFont="1" applyBorder="1" applyAlignment="1" applyProtection="1">
      <alignment horizontal="left" vertical="center" shrinkToFit="1"/>
      <protection hidden="1"/>
    </xf>
    <xf numFmtId="177" fontId="57" fillId="26" borderId="305" xfId="0" applyNumberFormat="1" applyFont="1" applyFill="1" applyBorder="1" applyAlignment="1" applyProtection="1">
      <alignment horizontal="left" vertical="center" shrinkToFit="1"/>
      <protection hidden="1"/>
    </xf>
    <xf numFmtId="0" fontId="9" fillId="26" borderId="91" xfId="0" applyFont="1" applyFill="1" applyBorder="1" applyAlignment="1" applyProtection="1">
      <alignment vertical="center"/>
      <protection hidden="1"/>
    </xf>
    <xf numFmtId="0" fontId="1" fillId="2" borderId="19" xfId="0" applyFont="1" applyFill="1" applyBorder="1" applyAlignment="1" applyProtection="1">
      <alignment horizontal="center" vertical="center" wrapText="1"/>
      <protection hidden="1"/>
    </xf>
    <xf numFmtId="0" fontId="9" fillId="0" borderId="21" xfId="0" applyFont="1" applyBorder="1" applyAlignment="1" applyProtection="1">
      <alignment vertical="center"/>
      <protection hidden="1"/>
    </xf>
    <xf numFmtId="0" fontId="9" fillId="0" borderId="27" xfId="0" applyFont="1" applyBorder="1" applyAlignment="1" applyProtection="1">
      <alignment vertical="center"/>
      <protection hidden="1"/>
    </xf>
    <xf numFmtId="0" fontId="9" fillId="0" borderId="28" xfId="0" applyFont="1" applyBorder="1" applyAlignment="1" applyProtection="1">
      <alignment vertical="center"/>
      <protection hidden="1"/>
    </xf>
    <xf numFmtId="0" fontId="60" fillId="0" borderId="19" xfId="0" applyFont="1" applyBorder="1" applyAlignment="1" applyProtection="1">
      <alignment horizontal="left" vertical="center"/>
      <protection locked="0"/>
    </xf>
    <xf numFmtId="0" fontId="9" fillId="0" borderId="20" xfId="0" applyFont="1" applyBorder="1" applyAlignment="1" applyProtection="1">
      <alignment vertical="center"/>
      <protection locked="0"/>
    </xf>
    <xf numFmtId="0" fontId="9" fillId="0" borderId="242" xfId="0" applyFont="1" applyBorder="1" applyAlignment="1" applyProtection="1">
      <alignment vertical="center"/>
      <protection locked="0"/>
    </xf>
    <xf numFmtId="0" fontId="9" fillId="0" borderId="27"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245" xfId="0" applyFont="1" applyBorder="1" applyAlignment="1" applyProtection="1">
      <alignment vertical="center"/>
      <protection locked="0"/>
    </xf>
    <xf numFmtId="0" fontId="62" fillId="10" borderId="246" xfId="0" applyFont="1" applyFill="1" applyBorder="1" applyAlignment="1" applyProtection="1">
      <alignment horizontal="center" vertical="center"/>
      <protection locked="0"/>
    </xf>
    <xf numFmtId="0" fontId="9" fillId="0" borderId="247" xfId="0" applyFont="1" applyBorder="1" applyAlignment="1" applyProtection="1">
      <alignment vertical="center"/>
      <protection locked="0"/>
    </xf>
    <xf numFmtId="0" fontId="43" fillId="2" borderId="1" xfId="0" applyFont="1" applyFill="1" applyBorder="1" applyAlignment="1" applyProtection="1">
      <alignment horizontal="center" vertical="center"/>
      <protection hidden="1"/>
    </xf>
    <xf numFmtId="0" fontId="9" fillId="0" borderId="2" xfId="0" applyFont="1" applyBorder="1" applyAlignment="1" applyProtection="1">
      <alignment vertical="center"/>
      <protection hidden="1"/>
    </xf>
    <xf numFmtId="0" fontId="9" fillId="0" borderId="3" xfId="0" applyFont="1" applyBorder="1" applyAlignment="1" applyProtection="1">
      <alignment vertical="center"/>
      <protection hidden="1"/>
    </xf>
    <xf numFmtId="0" fontId="9" fillId="0" borderId="65" xfId="0" applyFont="1" applyBorder="1" applyAlignment="1" applyProtection="1">
      <alignment vertical="center"/>
      <protection hidden="1"/>
    </xf>
    <xf numFmtId="0" fontId="9" fillId="0" borderId="146" xfId="0" applyFont="1" applyBorder="1" applyAlignment="1" applyProtection="1">
      <alignment vertical="center"/>
      <protection hidden="1"/>
    </xf>
    <xf numFmtId="0" fontId="9" fillId="0" borderId="71" xfId="0" applyFont="1" applyBorder="1" applyAlignment="1" applyProtection="1">
      <alignment vertical="center"/>
      <protection hidden="1"/>
    </xf>
    <xf numFmtId="0" fontId="40" fillId="2" borderId="238" xfId="0" applyFont="1" applyFill="1" applyBorder="1" applyAlignment="1" applyProtection="1">
      <alignment horizontal="center" vertical="center" wrapText="1"/>
      <protection hidden="1"/>
    </xf>
    <xf numFmtId="0" fontId="9" fillId="0" borderId="20" xfId="0" applyFont="1" applyBorder="1" applyAlignment="1" applyProtection="1">
      <alignment vertical="center"/>
      <protection hidden="1"/>
    </xf>
    <xf numFmtId="0" fontId="9" fillId="0" borderId="243" xfId="0" applyFont="1" applyBorder="1" applyAlignment="1" applyProtection="1">
      <alignment vertical="center"/>
      <protection hidden="1"/>
    </xf>
    <xf numFmtId="0" fontId="9" fillId="0" borderId="14" xfId="0" applyFont="1" applyBorder="1" applyAlignment="1" applyProtection="1">
      <alignment vertical="center"/>
      <protection hidden="1"/>
    </xf>
    <xf numFmtId="0" fontId="40" fillId="10" borderId="240" xfId="0" applyFont="1" applyFill="1" applyBorder="1" applyAlignment="1" applyProtection="1">
      <alignment horizontal="left" vertical="center"/>
      <protection locked="0"/>
    </xf>
    <xf numFmtId="0" fontId="9" fillId="0" borderId="241" xfId="0" applyFont="1" applyBorder="1" applyAlignment="1" applyProtection="1">
      <alignment vertical="center"/>
      <protection locked="0"/>
    </xf>
    <xf numFmtId="0" fontId="61" fillId="10" borderId="240" xfId="0" applyFont="1" applyFill="1" applyBorder="1" applyAlignment="1" applyProtection="1">
      <alignment horizontal="left" vertical="center"/>
      <protection locked="0"/>
    </xf>
    <xf numFmtId="0" fontId="9" fillId="0" borderId="244" xfId="0" applyFont="1" applyBorder="1" applyAlignment="1" applyProtection="1">
      <alignment vertical="center"/>
      <protection locked="0"/>
    </xf>
    <xf numFmtId="0" fontId="9" fillId="0" borderId="247" xfId="0" applyFont="1" applyBorder="1" applyAlignment="1" applyProtection="1">
      <alignment vertical="center"/>
      <protection hidden="1"/>
    </xf>
    <xf numFmtId="0" fontId="9" fillId="0" borderId="248" xfId="0" applyFont="1" applyBorder="1" applyAlignment="1" applyProtection="1">
      <alignment vertical="center"/>
      <protection hidden="1"/>
    </xf>
    <xf numFmtId="0" fontId="40" fillId="2" borderId="246" xfId="0" applyFont="1" applyFill="1" applyBorder="1" applyAlignment="1" applyProtection="1">
      <alignment horizontal="center" vertical="center" wrapText="1"/>
      <protection hidden="1"/>
    </xf>
    <xf numFmtId="49" fontId="11" fillId="0" borderId="246" xfId="0" applyNumberFormat="1" applyFont="1" applyBorder="1" applyAlignment="1" applyProtection="1">
      <alignment horizontal="center" vertical="center"/>
      <protection locked="0"/>
    </xf>
    <xf numFmtId="1" fontId="40" fillId="2" borderId="228" xfId="0" applyNumberFormat="1" applyFont="1" applyFill="1" applyBorder="1" applyAlignment="1" applyProtection="1">
      <alignment horizontal="center" vertical="center"/>
      <protection hidden="1"/>
    </xf>
    <xf numFmtId="0" fontId="9" fillId="0" borderId="229" xfId="0" applyFont="1" applyBorder="1" applyAlignment="1" applyProtection="1">
      <alignment vertical="center"/>
      <protection hidden="1"/>
    </xf>
    <xf numFmtId="0" fontId="9" fillId="0" borderId="230" xfId="0" applyFont="1" applyBorder="1" applyAlignment="1" applyProtection="1">
      <alignment vertical="center"/>
      <protection hidden="1"/>
    </xf>
    <xf numFmtId="1" fontId="57" fillId="10" borderId="231" xfId="0" applyNumberFormat="1" applyFont="1" applyFill="1" applyBorder="1" applyAlignment="1" applyProtection="1">
      <alignment horizontal="left" vertical="center"/>
      <protection locked="0"/>
    </xf>
    <xf numFmtId="0" fontId="9" fillId="0" borderId="229" xfId="0" applyFont="1" applyBorder="1" applyAlignment="1" applyProtection="1">
      <alignment vertical="center"/>
      <protection locked="0"/>
    </xf>
    <xf numFmtId="0" fontId="9" fillId="0" borderId="99" xfId="0" applyFont="1" applyBorder="1" applyAlignment="1" applyProtection="1">
      <alignment vertical="center"/>
      <protection locked="0"/>
    </xf>
    <xf numFmtId="0" fontId="56" fillId="2" borderId="133" xfId="0" applyFont="1" applyFill="1" applyBorder="1" applyAlignment="1" applyProtection="1">
      <alignment horizontal="center" vertical="center"/>
      <protection hidden="1"/>
    </xf>
    <xf numFmtId="0" fontId="9" fillId="0" borderId="134" xfId="0" applyFont="1" applyBorder="1" applyAlignment="1" applyProtection="1">
      <alignment vertical="center"/>
      <protection hidden="1"/>
    </xf>
    <xf numFmtId="0" fontId="9" fillId="0" borderId="227" xfId="0" applyFont="1" applyBorder="1" applyAlignment="1" applyProtection="1">
      <alignment vertical="center"/>
      <protection hidden="1"/>
    </xf>
    <xf numFmtId="0" fontId="56" fillId="2" borderId="136" xfId="0" applyFont="1" applyFill="1" applyBorder="1" applyAlignment="1" applyProtection="1">
      <alignment horizontal="left" vertical="center" shrinkToFit="1"/>
      <protection hidden="1"/>
    </xf>
    <xf numFmtId="0" fontId="9" fillId="0" borderId="137" xfId="0" applyFont="1" applyBorder="1" applyAlignment="1" applyProtection="1">
      <alignment vertical="center"/>
      <protection hidden="1"/>
    </xf>
    <xf numFmtId="1" fontId="40" fillId="2" borderId="19" xfId="0" applyNumberFormat="1" applyFont="1" applyFill="1" applyBorder="1" applyAlignment="1" applyProtection="1">
      <alignment horizontal="center" vertical="center" wrapText="1"/>
      <protection hidden="1"/>
    </xf>
    <xf numFmtId="1" fontId="58" fillId="10" borderId="19" xfId="0" applyNumberFormat="1" applyFont="1" applyFill="1" applyBorder="1" applyAlignment="1" applyProtection="1">
      <alignment horizontal="center" vertical="center"/>
      <protection locked="0"/>
    </xf>
    <xf numFmtId="0" fontId="9" fillId="0" borderId="21" xfId="0" applyFont="1" applyBorder="1" applyAlignment="1" applyProtection="1">
      <alignment vertical="center"/>
      <protection locked="0"/>
    </xf>
    <xf numFmtId="0" fontId="9" fillId="0" borderId="28" xfId="0" applyFont="1" applyBorder="1" applyAlignment="1" applyProtection="1">
      <alignment vertical="center"/>
      <protection locked="0"/>
    </xf>
    <xf numFmtId="1" fontId="40" fillId="2" borderId="231" xfId="0" applyNumberFormat="1" applyFont="1" applyFill="1" applyBorder="1" applyAlignment="1" applyProtection="1">
      <alignment horizontal="center" vertical="center" shrinkToFit="1"/>
      <protection hidden="1"/>
    </xf>
    <xf numFmtId="0" fontId="9" fillId="0" borderId="99" xfId="0" applyFont="1" applyBorder="1" applyAlignment="1" applyProtection="1">
      <alignment vertical="center"/>
      <protection hidden="1"/>
    </xf>
    <xf numFmtId="0" fontId="9" fillId="0" borderId="232" xfId="0" applyFont="1" applyBorder="1" applyAlignment="1" applyProtection="1">
      <alignment vertical="center"/>
      <protection locked="0"/>
    </xf>
    <xf numFmtId="1" fontId="59" fillId="2" borderId="233" xfId="0" applyNumberFormat="1" applyFont="1" applyFill="1" applyBorder="1" applyAlignment="1" applyProtection="1">
      <alignment horizontal="center" vertical="center"/>
      <protection hidden="1"/>
    </xf>
    <xf numFmtId="0" fontId="9" fillId="0" borderId="234" xfId="0" applyFont="1" applyBorder="1" applyAlignment="1" applyProtection="1">
      <alignment vertical="center"/>
      <protection hidden="1"/>
    </xf>
    <xf numFmtId="0" fontId="9" fillId="0" borderId="235" xfId="0" applyFont="1" applyBorder="1" applyAlignment="1" applyProtection="1">
      <alignment vertical="center"/>
      <protection hidden="1"/>
    </xf>
    <xf numFmtId="1" fontId="60" fillId="10" borderId="236" xfId="0" applyNumberFormat="1" applyFont="1" applyFill="1" applyBorder="1" applyAlignment="1" applyProtection="1">
      <alignment horizontal="left" vertical="center" shrinkToFit="1"/>
      <protection locked="0"/>
    </xf>
    <xf numFmtId="0" fontId="9" fillId="0" borderId="234" xfId="0" applyFont="1" applyBorder="1" applyAlignment="1" applyProtection="1">
      <alignment vertical="center"/>
      <protection locked="0"/>
    </xf>
    <xf numFmtId="0" fontId="9" fillId="0" borderId="107" xfId="0" applyFont="1" applyBorder="1" applyAlignment="1" applyProtection="1">
      <alignment vertical="center"/>
      <protection locked="0"/>
    </xf>
    <xf numFmtId="1" fontId="59" fillId="2" borderId="236" xfId="0" applyNumberFormat="1" applyFont="1" applyFill="1" applyBorder="1" applyAlignment="1" applyProtection="1">
      <alignment horizontal="center" vertical="center" shrinkToFit="1"/>
      <protection hidden="1"/>
    </xf>
    <xf numFmtId="0" fontId="9" fillId="0" borderId="107" xfId="0" applyFont="1" applyBorder="1" applyAlignment="1" applyProtection="1">
      <alignment vertical="center"/>
      <protection hidden="1"/>
    </xf>
    <xf numFmtId="1" fontId="60" fillId="10" borderId="236" xfId="0" applyNumberFormat="1" applyFont="1" applyFill="1" applyBorder="1" applyAlignment="1" applyProtection="1">
      <alignment horizontal="left" vertical="center"/>
      <protection locked="0"/>
    </xf>
    <xf numFmtId="0" fontId="9" fillId="0" borderId="237" xfId="0" applyFont="1" applyBorder="1" applyAlignment="1" applyProtection="1">
      <alignment vertical="center"/>
      <protection locked="0"/>
    </xf>
    <xf numFmtId="0" fontId="82" fillId="24" borderId="281" xfId="0" applyFont="1" applyFill="1" applyBorder="1" applyAlignment="1" applyProtection="1">
      <alignment horizontal="center" vertical="center" wrapText="1"/>
      <protection hidden="1"/>
    </xf>
    <xf numFmtId="0" fontId="82" fillId="24" borderId="286" xfId="0" applyFont="1" applyFill="1" applyBorder="1" applyAlignment="1" applyProtection="1">
      <alignment horizontal="center" vertical="center" wrapText="1"/>
      <protection hidden="1"/>
    </xf>
    <xf numFmtId="0" fontId="82" fillId="24" borderId="296" xfId="0" applyFont="1" applyFill="1" applyBorder="1" applyAlignment="1" applyProtection="1">
      <alignment horizontal="center" vertical="center" wrapText="1"/>
      <protection hidden="1"/>
    </xf>
    <xf numFmtId="0" fontId="82" fillId="24" borderId="282" xfId="0" applyFont="1" applyFill="1" applyBorder="1" applyAlignment="1" applyProtection="1">
      <alignment horizontal="center" vertical="center"/>
      <protection hidden="1"/>
    </xf>
    <xf numFmtId="0" fontId="82" fillId="24" borderId="282" xfId="0" applyFont="1" applyFill="1" applyBorder="1" applyAlignment="1" applyProtection="1">
      <alignment horizontal="center" vertical="center" wrapText="1"/>
      <protection hidden="1"/>
    </xf>
    <xf numFmtId="0" fontId="82" fillId="24" borderId="283" xfId="0" applyFont="1" applyFill="1" applyBorder="1" applyAlignment="1" applyProtection="1">
      <alignment horizontal="distributed" vertical="center" indent="2"/>
      <protection hidden="1"/>
    </xf>
    <xf numFmtId="0" fontId="82" fillId="24" borderId="284" xfId="0" applyFont="1" applyFill="1" applyBorder="1" applyAlignment="1" applyProtection="1">
      <alignment horizontal="distributed" vertical="center" indent="2"/>
      <protection hidden="1"/>
    </xf>
    <xf numFmtId="0" fontId="82" fillId="24" borderId="285" xfId="0" applyFont="1" applyFill="1" applyBorder="1" applyAlignment="1" applyProtection="1">
      <alignment horizontal="distributed" vertical="center" indent="2"/>
      <protection hidden="1"/>
    </xf>
    <xf numFmtId="0" fontId="82" fillId="0" borderId="287" xfId="0" applyFont="1" applyBorder="1" applyAlignment="1" applyProtection="1">
      <alignment horizontal="left" vertical="center" indent="2"/>
      <protection locked="0"/>
    </xf>
    <xf numFmtId="0" fontId="85" fillId="0" borderId="287" xfId="1" applyFont="1" applyBorder="1" applyAlignment="1" applyProtection="1">
      <alignment horizontal="left" vertical="center"/>
      <protection locked="0"/>
    </xf>
    <xf numFmtId="56" fontId="82" fillId="24" borderId="288" xfId="0" applyNumberFormat="1" applyFont="1" applyFill="1" applyBorder="1" applyAlignment="1" applyProtection="1">
      <alignment horizontal="center" vertical="center"/>
      <protection hidden="1"/>
    </xf>
    <xf numFmtId="56" fontId="82" fillId="24" borderId="289" xfId="0" applyNumberFormat="1" applyFont="1" applyFill="1" applyBorder="1" applyAlignment="1" applyProtection="1">
      <alignment horizontal="center" vertical="center"/>
      <protection hidden="1"/>
    </xf>
    <xf numFmtId="56" fontId="82" fillId="24" borderId="290" xfId="0" applyNumberFormat="1" applyFont="1" applyFill="1" applyBorder="1" applyAlignment="1" applyProtection="1">
      <alignment horizontal="center" vertical="center"/>
      <protection hidden="1"/>
    </xf>
    <xf numFmtId="0" fontId="85" fillId="0" borderId="287" xfId="1" applyFont="1" applyBorder="1" applyAlignment="1" applyProtection="1">
      <alignment horizontal="left" vertical="center" indent="2"/>
      <protection locked="0"/>
    </xf>
    <xf numFmtId="0" fontId="9" fillId="24" borderId="293" xfId="1" applyFont="1" applyFill="1" applyBorder="1" applyAlignment="1" applyProtection="1">
      <alignment horizontal="center" vertical="center"/>
      <protection hidden="1"/>
    </xf>
    <xf numFmtId="0" fontId="9" fillId="24" borderId="294" xfId="1" applyFont="1" applyFill="1" applyBorder="1" applyAlignment="1" applyProtection="1">
      <alignment horizontal="center" vertical="center"/>
      <protection hidden="1"/>
    </xf>
    <xf numFmtId="0" fontId="9" fillId="24" borderId="295" xfId="1" applyFont="1" applyFill="1" applyBorder="1" applyAlignment="1" applyProtection="1">
      <alignment horizontal="center" vertical="center"/>
      <protection hidden="1"/>
    </xf>
    <xf numFmtId="0" fontId="85" fillId="0" borderId="297" xfId="1" applyFont="1" applyBorder="1" applyAlignment="1" applyProtection="1">
      <alignment horizontal="left" vertical="center" indent="2"/>
      <protection locked="0"/>
    </xf>
  </cellXfs>
  <cellStyles count="2">
    <cellStyle name="標準" xfId="0" builtinId="0"/>
    <cellStyle name="標準 5" xfId="1" xr:uid="{23F95D74-147B-43E3-BEBE-6B7C0EBEF714}"/>
  </cellStyles>
  <dxfs count="2">
    <dxf>
      <fill>
        <patternFill patternType="none"/>
      </fill>
      <border>
        <left style="thin">
          <color rgb="FF000000"/>
        </left>
        <right style="thin">
          <color rgb="FF000000"/>
        </right>
        <top style="thin">
          <color rgb="FF000000"/>
        </top>
        <bottom style="thin">
          <color rgb="FF000000"/>
        </bottom>
      </border>
    </dxf>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481531</xdr:colOff>
      <xdr:row>7</xdr:row>
      <xdr:rowOff>284336</xdr:rowOff>
    </xdr:from>
    <xdr:ext cx="1038225" cy="1809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35416" y="1995441"/>
          <a:ext cx="10382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fLocksWithSheet="0"/>
  </xdr:oneCellAnchor>
  <xdr:oneCellAnchor>
    <xdr:from>
      <xdr:col>17</xdr:col>
      <xdr:colOff>390525</xdr:colOff>
      <xdr:row>6</xdr:row>
      <xdr:rowOff>209550</xdr:rowOff>
    </xdr:from>
    <xdr:ext cx="180975" cy="23812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39201" y="1590675"/>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fLocksWithSheet="0"/>
  </xdr:oneCellAnchor>
  <xdr:oneCellAnchor>
    <xdr:from>
      <xdr:col>11</xdr:col>
      <xdr:colOff>576027</xdr:colOff>
      <xdr:row>8</xdr:row>
      <xdr:rowOff>108102</xdr:rowOff>
    </xdr:from>
    <xdr:ext cx="300274" cy="289831"/>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5492741" y="2134054"/>
          <a:ext cx="300274" cy="289831"/>
        </a:xfrm>
        <a:prstGeom prst="rect">
          <a:avLst/>
        </a:prstGeom>
        <a:noFill/>
      </xdr:spPr>
    </xdr:pic>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101"/>
  <sheetViews>
    <sheetView tabSelected="1" topLeftCell="C4" zoomScaleNormal="100" zoomScaleSheetLayoutView="90" workbookViewId="0">
      <pane xSplit="21" ySplit="19" topLeftCell="X23" activePane="bottomRight" state="frozen"/>
      <selection activeCell="C4" sqref="C4"/>
      <selection pane="topRight" activeCell="X4" sqref="X4"/>
      <selection pane="bottomLeft" activeCell="C23" sqref="C23"/>
      <selection pane="bottomRight" activeCell="F7" sqref="F7:H11"/>
    </sheetView>
  </sheetViews>
  <sheetFormatPr defaultColWidth="14.23046875" defaultRowHeight="15" customHeight="1"/>
  <cols>
    <col min="1" max="1" width="1.15234375" customWidth="1"/>
    <col min="2" max="2" width="0.765625" customWidth="1"/>
    <col min="3" max="3" width="0.84375" customWidth="1"/>
    <col min="4" max="4" width="8.15234375" customWidth="1"/>
    <col min="5" max="5" width="6" customWidth="1"/>
    <col min="6" max="7" width="8.61328125" customWidth="1"/>
    <col min="8" max="9" width="7.61328125" customWidth="1"/>
    <col min="10" max="10" width="15.84375" customWidth="1"/>
    <col min="11" max="11" width="5.61328125" customWidth="1"/>
    <col min="12" max="13" width="3.84375" customWidth="1"/>
    <col min="14" max="15" width="6.84375" customWidth="1"/>
    <col min="16" max="16" width="11.4609375" customWidth="1"/>
    <col min="17" max="17" width="7.4609375" customWidth="1"/>
    <col min="18" max="19" width="4.3828125" customWidth="1"/>
    <col min="20" max="20" width="0.84375" customWidth="1"/>
    <col min="21" max="23" width="0.4609375" customWidth="1"/>
    <col min="24" max="24" width="23.15234375" customWidth="1"/>
    <col min="25" max="25" width="4.23046875" customWidth="1"/>
    <col min="26" max="26" width="3.3828125" customWidth="1"/>
    <col min="27" max="27" width="23.15234375" customWidth="1"/>
    <col min="28" max="28" width="4.23046875" customWidth="1"/>
    <col min="29" max="29" width="4.4609375" customWidth="1"/>
    <col min="30" max="36" width="0.53515625" style="344" customWidth="1"/>
    <col min="37" max="53" width="0.53515625" customWidth="1"/>
  </cols>
  <sheetData>
    <row r="1" spans="1:37" ht="4.5" customHeight="1">
      <c r="A1" s="1"/>
      <c r="B1" s="1"/>
      <c r="C1" s="1"/>
      <c r="D1" s="1"/>
      <c r="E1" s="1"/>
      <c r="F1" s="1"/>
      <c r="G1" s="1"/>
      <c r="H1" s="1"/>
      <c r="I1" s="1"/>
      <c r="J1" s="1"/>
      <c r="K1" s="1"/>
      <c r="L1" s="1"/>
      <c r="M1" s="1"/>
      <c r="N1" s="1"/>
      <c r="O1" s="1"/>
      <c r="P1" s="1"/>
      <c r="Q1" s="1"/>
      <c r="R1" s="1"/>
      <c r="S1" s="2"/>
      <c r="T1" s="2"/>
      <c r="U1" s="2"/>
      <c r="V1" s="2"/>
      <c r="W1" s="2"/>
      <c r="X1" s="2"/>
      <c r="Y1" s="3"/>
      <c r="Z1" s="2"/>
      <c r="AA1" s="1"/>
      <c r="AB1" s="1"/>
      <c r="AC1" s="1"/>
      <c r="AD1" s="336"/>
      <c r="AE1" s="336"/>
      <c r="AF1" s="336"/>
      <c r="AG1" s="337"/>
      <c r="AH1" s="337"/>
      <c r="AI1" s="337"/>
      <c r="AJ1" s="337"/>
    </row>
    <row r="2" spans="1:37" ht="4.5" customHeight="1">
      <c r="A2" s="1"/>
      <c r="B2" s="1"/>
      <c r="C2" s="1"/>
      <c r="D2" s="1"/>
      <c r="E2" s="1"/>
      <c r="F2" s="1"/>
      <c r="G2" s="1"/>
      <c r="H2" s="1"/>
      <c r="I2" s="1"/>
      <c r="J2" s="1"/>
      <c r="K2" s="1"/>
      <c r="L2" s="1"/>
      <c r="M2" s="1"/>
      <c r="N2" s="1"/>
      <c r="O2" s="1"/>
      <c r="P2" s="1"/>
      <c r="Q2" s="1"/>
      <c r="R2" s="1"/>
      <c r="S2" s="2"/>
      <c r="T2" s="2"/>
      <c r="U2" s="2"/>
      <c r="V2" s="2"/>
      <c r="W2" s="2"/>
      <c r="X2" s="2"/>
      <c r="Y2" s="3"/>
      <c r="Z2" s="2"/>
      <c r="AA2" s="1"/>
      <c r="AB2" s="1"/>
      <c r="AC2" s="1"/>
      <c r="AD2" s="336"/>
      <c r="AE2" s="336"/>
      <c r="AF2" s="336"/>
      <c r="AG2" s="337"/>
      <c r="AH2" s="337"/>
      <c r="AI2" s="337"/>
      <c r="AJ2" s="337"/>
    </row>
    <row r="3" spans="1:37" ht="4.5" customHeight="1">
      <c r="A3" s="1"/>
      <c r="B3" s="1"/>
      <c r="C3" s="1"/>
      <c r="D3" s="332"/>
      <c r="E3" s="1"/>
      <c r="F3" s="1"/>
      <c r="G3" s="1"/>
      <c r="H3" s="1"/>
      <c r="I3" s="1"/>
      <c r="J3" s="1"/>
      <c r="K3" s="1"/>
      <c r="L3" s="1"/>
      <c r="M3" s="1"/>
      <c r="N3" s="1"/>
      <c r="O3" s="1"/>
      <c r="P3" s="1"/>
      <c r="Q3" s="1"/>
      <c r="R3" s="1"/>
      <c r="S3" s="2"/>
      <c r="T3" s="2"/>
      <c r="U3" s="2"/>
      <c r="V3" s="2"/>
      <c r="W3" s="2"/>
      <c r="X3" s="2"/>
      <c r="Y3" s="3"/>
      <c r="Z3" s="2"/>
      <c r="AA3" s="1"/>
      <c r="AB3" s="1"/>
      <c r="AC3" s="1"/>
      <c r="AD3" s="336"/>
      <c r="AE3" s="336"/>
      <c r="AF3" s="336"/>
      <c r="AG3" s="337"/>
      <c r="AH3" s="337"/>
      <c r="AI3" s="337"/>
      <c r="AJ3" s="337"/>
    </row>
    <row r="4" spans="1:37" ht="12.9" customHeight="1" thickBot="1">
      <c r="A4" s="5"/>
      <c r="B4" s="5"/>
      <c r="C4" s="5"/>
      <c r="D4" s="333" t="s">
        <v>492</v>
      </c>
      <c r="E4" s="334"/>
      <c r="F4" s="334"/>
      <c r="G4" s="335"/>
      <c r="H4" s="5"/>
      <c r="I4" s="5"/>
      <c r="J4" s="5"/>
      <c r="K4" s="5"/>
      <c r="L4" s="5"/>
      <c r="M4" s="5"/>
      <c r="N4" s="5"/>
      <c r="O4" s="5"/>
      <c r="P4" s="5"/>
      <c r="Q4" s="5"/>
      <c r="R4" s="5"/>
      <c r="S4" s="6"/>
      <c r="T4" s="6"/>
      <c r="U4" s="6"/>
      <c r="V4" s="6"/>
      <c r="W4" s="6"/>
      <c r="X4" s="6"/>
      <c r="Y4" s="7"/>
      <c r="Z4" s="6"/>
      <c r="AA4" s="5"/>
      <c r="AB4" s="5"/>
      <c r="AC4" s="5"/>
      <c r="AD4" s="338"/>
      <c r="AE4" s="338"/>
      <c r="AF4" s="338"/>
      <c r="AG4" s="339"/>
      <c r="AH4" s="339"/>
      <c r="AI4" s="339"/>
      <c r="AJ4" s="339"/>
    </row>
    <row r="5" spans="1:37" ht="19.5" customHeight="1">
      <c r="A5" s="1"/>
      <c r="B5" s="1"/>
      <c r="C5" s="8"/>
      <c r="D5" s="487" t="s">
        <v>0</v>
      </c>
      <c r="E5" s="490" t="s">
        <v>1</v>
      </c>
      <c r="F5" s="553" t="s">
        <v>2</v>
      </c>
      <c r="G5" s="522"/>
      <c r="H5" s="554"/>
      <c r="I5" s="521" t="s">
        <v>3</v>
      </c>
      <c r="J5" s="522"/>
      <c r="K5" s="522"/>
      <c r="L5" s="522"/>
      <c r="M5" s="522"/>
      <c r="N5" s="522"/>
      <c r="O5" s="522"/>
      <c r="P5" s="522"/>
      <c r="Q5" s="522"/>
      <c r="R5" s="522"/>
      <c r="S5" s="523"/>
      <c r="T5" s="9"/>
      <c r="U5" s="2"/>
      <c r="V5" s="2"/>
      <c r="W5" s="2"/>
      <c r="X5" s="10" t="s">
        <v>4</v>
      </c>
      <c r="Y5" s="3"/>
      <c r="Z5" s="3"/>
      <c r="AA5" s="3"/>
      <c r="AB5" s="3"/>
      <c r="AC5" s="3"/>
      <c r="AD5" s="336"/>
      <c r="AE5" s="336"/>
      <c r="AF5" s="336"/>
      <c r="AG5" s="337"/>
      <c r="AH5" s="337"/>
      <c r="AI5" s="337"/>
      <c r="AJ5" s="337"/>
    </row>
    <row r="6" spans="1:37" ht="19.5" customHeight="1">
      <c r="A6" s="1"/>
      <c r="B6" s="1"/>
      <c r="C6" s="11"/>
      <c r="D6" s="488"/>
      <c r="E6" s="491"/>
      <c r="F6" s="555"/>
      <c r="G6" s="519"/>
      <c r="H6" s="556"/>
      <c r="I6" s="524"/>
      <c r="J6" s="519"/>
      <c r="K6" s="519"/>
      <c r="L6" s="519"/>
      <c r="M6" s="519"/>
      <c r="N6" s="519"/>
      <c r="O6" s="519"/>
      <c r="P6" s="519"/>
      <c r="Q6" s="519"/>
      <c r="R6" s="519"/>
      <c r="S6" s="525"/>
      <c r="T6" s="12"/>
      <c r="U6" s="2"/>
      <c r="V6" s="2"/>
      <c r="W6" s="2"/>
      <c r="X6" s="515" t="str">
        <f>'大会申込一覧表(印刷して提出)'!E4</f>
        <v>第２３２回 松戸市陸上競技記録会　第３回投擲大会</v>
      </c>
      <c r="Y6" s="516"/>
      <c r="Z6" s="516"/>
      <c r="AA6" s="516"/>
      <c r="AB6" s="516"/>
      <c r="AC6" s="517"/>
      <c r="AD6" s="336"/>
      <c r="AE6" s="336"/>
      <c r="AF6" s="336"/>
      <c r="AG6" s="345"/>
      <c r="AH6" s="345"/>
      <c r="AI6" s="345"/>
      <c r="AJ6" s="345"/>
      <c r="AK6" s="346"/>
    </row>
    <row r="7" spans="1:37" ht="22.5" customHeight="1">
      <c r="A7" s="1"/>
      <c r="B7" s="1"/>
      <c r="C7" s="11"/>
      <c r="D7" s="488"/>
      <c r="E7" s="491"/>
      <c r="F7" s="506" t="s">
        <v>5</v>
      </c>
      <c r="G7" s="507"/>
      <c r="H7" s="508"/>
      <c r="I7" s="526" t="s">
        <v>6</v>
      </c>
      <c r="J7" s="516"/>
      <c r="K7" s="516"/>
      <c r="L7" s="516"/>
      <c r="M7" s="516"/>
      <c r="N7" s="516"/>
      <c r="O7" s="516"/>
      <c r="P7" s="516"/>
      <c r="Q7" s="516"/>
      <c r="R7" s="516"/>
      <c r="S7" s="527"/>
      <c r="T7" s="12"/>
      <c r="U7" s="2"/>
      <c r="V7" s="2"/>
      <c r="W7" s="2"/>
      <c r="X7" s="518"/>
      <c r="Y7" s="519"/>
      <c r="Z7" s="519"/>
      <c r="AA7" s="519"/>
      <c r="AB7" s="519"/>
      <c r="AC7" s="520"/>
      <c r="AD7" s="336"/>
      <c r="AE7" s="336"/>
      <c r="AF7" s="336"/>
      <c r="AG7" s="345"/>
      <c r="AH7" s="345"/>
      <c r="AI7" s="345"/>
      <c r="AJ7" s="345"/>
      <c r="AK7" s="346"/>
    </row>
    <row r="8" spans="1:37" ht="22.5" customHeight="1">
      <c r="A8" s="1"/>
      <c r="B8" s="1"/>
      <c r="C8" s="11"/>
      <c r="D8" s="488"/>
      <c r="E8" s="491"/>
      <c r="F8" s="509"/>
      <c r="G8" s="510"/>
      <c r="H8" s="511"/>
      <c r="I8" s="528"/>
      <c r="J8" s="510"/>
      <c r="K8" s="510"/>
      <c r="L8" s="510"/>
      <c r="M8" s="510"/>
      <c r="N8" s="510"/>
      <c r="O8" s="510"/>
      <c r="P8" s="510"/>
      <c r="Q8" s="510"/>
      <c r="R8" s="510"/>
      <c r="S8" s="529"/>
      <c r="T8" s="12"/>
      <c r="U8" s="2"/>
      <c r="V8" s="2"/>
      <c r="W8" s="2"/>
      <c r="X8" s="13" t="s">
        <v>7</v>
      </c>
      <c r="Y8" s="14"/>
      <c r="Z8" s="15"/>
      <c r="AA8" s="16"/>
      <c r="AB8" s="16"/>
      <c r="AC8" s="17"/>
      <c r="AD8" s="336"/>
      <c r="AE8" s="336"/>
      <c r="AF8" s="336"/>
      <c r="AG8" s="345"/>
      <c r="AH8" s="345"/>
      <c r="AI8" s="345"/>
      <c r="AJ8" s="345"/>
      <c r="AK8" s="346"/>
    </row>
    <row r="9" spans="1:37" ht="22.5" customHeight="1">
      <c r="A9" s="1"/>
      <c r="B9" s="1"/>
      <c r="C9" s="11"/>
      <c r="D9" s="488"/>
      <c r="E9" s="491"/>
      <c r="F9" s="509"/>
      <c r="G9" s="510"/>
      <c r="H9" s="511"/>
      <c r="I9" s="528"/>
      <c r="J9" s="510"/>
      <c r="K9" s="510"/>
      <c r="L9" s="510"/>
      <c r="M9" s="510"/>
      <c r="N9" s="510"/>
      <c r="O9" s="510"/>
      <c r="P9" s="510"/>
      <c r="Q9" s="510"/>
      <c r="R9" s="510"/>
      <c r="S9" s="529"/>
      <c r="T9" s="12"/>
      <c r="U9" s="2"/>
      <c r="V9" s="2"/>
      <c r="W9" s="2"/>
      <c r="X9" s="18" t="s">
        <v>8</v>
      </c>
      <c r="Y9" s="19" t="s">
        <v>9</v>
      </c>
      <c r="Z9" s="20"/>
      <c r="AA9" s="21" t="s">
        <v>10</v>
      </c>
      <c r="AB9" s="19" t="s">
        <v>9</v>
      </c>
      <c r="AC9" s="22"/>
      <c r="AD9" s="336"/>
      <c r="AE9" s="336"/>
      <c r="AF9" s="336"/>
      <c r="AG9" s="345"/>
      <c r="AH9" s="345"/>
      <c r="AI9" s="345"/>
      <c r="AJ9" s="345"/>
      <c r="AK9" s="346"/>
    </row>
    <row r="10" spans="1:37" ht="22.5" customHeight="1">
      <c r="A10" s="1"/>
      <c r="B10" s="1"/>
      <c r="C10" s="11"/>
      <c r="D10" s="488"/>
      <c r="E10" s="491"/>
      <c r="F10" s="509"/>
      <c r="G10" s="510"/>
      <c r="H10" s="511"/>
      <c r="I10" s="528"/>
      <c r="J10" s="510"/>
      <c r="K10" s="510"/>
      <c r="L10" s="510"/>
      <c r="M10" s="510"/>
      <c r="N10" s="510"/>
      <c r="O10" s="510"/>
      <c r="P10" s="510"/>
      <c r="Q10" s="510"/>
      <c r="R10" s="510"/>
      <c r="S10" s="529"/>
      <c r="T10" s="12"/>
      <c r="U10" s="2"/>
      <c r="V10" s="2"/>
      <c r="W10" s="2"/>
      <c r="X10" s="355" t="s">
        <v>40</v>
      </c>
      <c r="Y10" s="356">
        <f>COUNTIF(競技者データ入力シート!$Q$8:$Q$57,X10)</f>
        <v>0</v>
      </c>
      <c r="Z10" s="357" t="s">
        <v>12</v>
      </c>
      <c r="AA10" s="358" t="s">
        <v>41</v>
      </c>
      <c r="AB10" s="356">
        <f>COUNTIF(競技者データ入力シート!$Q$8:$Q$57,AA10)</f>
        <v>0</v>
      </c>
      <c r="AC10" s="359" t="s">
        <v>12</v>
      </c>
      <c r="AD10" s="336"/>
      <c r="AE10" s="336"/>
      <c r="AF10" s="336">
        <v>1</v>
      </c>
      <c r="AG10" s="345" t="s">
        <v>14</v>
      </c>
      <c r="AH10" s="345">
        <f>COUNTIF(競技者データ入力シート!$BD$8:$BD$57,AG10)</f>
        <v>0</v>
      </c>
      <c r="AI10" s="345" t="s">
        <v>15</v>
      </c>
      <c r="AJ10" s="345">
        <f>COUNTIF(競技者データ入力シート!$BD$8:$BD$57,AI10)</f>
        <v>0</v>
      </c>
      <c r="AK10" s="346"/>
    </row>
    <row r="11" spans="1:37" ht="22.5" customHeight="1">
      <c r="A11" s="1"/>
      <c r="B11" s="1"/>
      <c r="C11" s="11"/>
      <c r="D11" s="488"/>
      <c r="E11" s="492"/>
      <c r="F11" s="512"/>
      <c r="G11" s="513"/>
      <c r="H11" s="514"/>
      <c r="I11" s="524"/>
      <c r="J11" s="519"/>
      <c r="K11" s="519"/>
      <c r="L11" s="519"/>
      <c r="M11" s="519"/>
      <c r="N11" s="519"/>
      <c r="O11" s="519"/>
      <c r="P11" s="519"/>
      <c r="Q11" s="519"/>
      <c r="R11" s="519"/>
      <c r="S11" s="525"/>
      <c r="T11" s="12"/>
      <c r="U11" s="2"/>
      <c r="V11" s="2"/>
      <c r="W11" s="2"/>
      <c r="X11" s="364" t="s">
        <v>497</v>
      </c>
      <c r="Y11" s="365">
        <f>COUNTIF(競技者データ入力シート!$Q$8:$Q$57,X11)</f>
        <v>0</v>
      </c>
      <c r="Z11" s="366" t="s">
        <v>12</v>
      </c>
      <c r="AA11" s="367" t="s">
        <v>499</v>
      </c>
      <c r="AB11" s="365">
        <f>COUNTIF(競技者データ入力シート!$Q$8:$Q$57,AA11)</f>
        <v>0</v>
      </c>
      <c r="AC11" s="368" t="s">
        <v>12</v>
      </c>
      <c r="AD11" s="336"/>
      <c r="AE11" s="336"/>
      <c r="AF11" s="336">
        <v>2</v>
      </c>
      <c r="AG11" s="345" t="s">
        <v>18</v>
      </c>
      <c r="AH11" s="345">
        <f>COUNTIF(競技者データ入力シート!$BD$8:$BD$57,AG11)</f>
        <v>0</v>
      </c>
      <c r="AI11" s="345" t="s">
        <v>19</v>
      </c>
      <c r="AJ11" s="345">
        <f>COUNTIF(競技者データ入力シート!$BD$8:$BD$57,AI11)</f>
        <v>0</v>
      </c>
      <c r="AK11" s="346"/>
    </row>
    <row r="12" spans="1:37" ht="22.5" customHeight="1">
      <c r="A12" s="1"/>
      <c r="B12" s="1"/>
      <c r="C12" s="11"/>
      <c r="D12" s="488"/>
      <c r="E12" s="493" t="s">
        <v>20</v>
      </c>
      <c r="F12" s="530" t="s">
        <v>21</v>
      </c>
      <c r="G12" s="531"/>
      <c r="H12" s="531"/>
      <c r="I12" s="531"/>
      <c r="J12" s="531"/>
      <c r="K12" s="531"/>
      <c r="L12" s="531"/>
      <c r="M12" s="531"/>
      <c r="N12" s="531"/>
      <c r="O12" s="532"/>
      <c r="P12" s="575" t="s">
        <v>22</v>
      </c>
      <c r="Q12" s="516"/>
      <c r="R12" s="516"/>
      <c r="S12" s="527"/>
      <c r="T12" s="12"/>
      <c r="U12" s="2"/>
      <c r="V12" s="2"/>
      <c r="W12" s="2"/>
      <c r="X12" s="360" t="s">
        <v>498</v>
      </c>
      <c r="Y12" s="369">
        <f>COUNTIF(競技者データ入力シート!$Q$8:$Q$57,X12)</f>
        <v>0</v>
      </c>
      <c r="Z12" s="370" t="s">
        <v>12</v>
      </c>
      <c r="AA12" s="362"/>
      <c r="AB12" s="361"/>
      <c r="AC12" s="363"/>
      <c r="AD12" s="336"/>
      <c r="AE12" s="336"/>
      <c r="AF12" s="336">
        <v>7</v>
      </c>
      <c r="AG12" s="345" t="s">
        <v>25</v>
      </c>
      <c r="AH12" s="345">
        <f>COUNTIF(競技者データ入力シート!$BD$8:$BD$57,AG12)</f>
        <v>0</v>
      </c>
      <c r="AI12" s="345" t="s">
        <v>26</v>
      </c>
      <c r="AJ12" s="345">
        <f>COUNTIF(競技者データ入力シート!$BD$8:$BD$57,AI12)</f>
        <v>0</v>
      </c>
      <c r="AK12" s="346"/>
    </row>
    <row r="13" spans="1:37" ht="22.5" customHeight="1">
      <c r="A13" s="1"/>
      <c r="B13" s="1"/>
      <c r="C13" s="11"/>
      <c r="D13" s="488"/>
      <c r="E13" s="491"/>
      <c r="F13" s="565" t="s">
        <v>505</v>
      </c>
      <c r="G13" s="566"/>
      <c r="H13" s="566"/>
      <c r="I13" s="566"/>
      <c r="J13" s="566"/>
      <c r="K13" s="566"/>
      <c r="L13" s="566"/>
      <c r="M13" s="566"/>
      <c r="N13" s="566"/>
      <c r="O13" s="567"/>
      <c r="P13" s="576"/>
      <c r="Q13" s="510"/>
      <c r="R13" s="510"/>
      <c r="S13" s="529"/>
      <c r="T13" s="12"/>
      <c r="U13" s="2"/>
      <c r="V13" s="2"/>
      <c r="W13" s="2"/>
      <c r="X13" s="36" t="s">
        <v>43</v>
      </c>
      <c r="Y13" s="37">
        <f>SUM(Y10:Y12)</f>
        <v>0</v>
      </c>
      <c r="Z13" s="38" t="s">
        <v>12</v>
      </c>
      <c r="AA13" s="39" t="s">
        <v>43</v>
      </c>
      <c r="AB13" s="37">
        <f>SUM(AB10:AB11)</f>
        <v>0</v>
      </c>
      <c r="AC13" s="38" t="s">
        <v>12</v>
      </c>
      <c r="AD13" s="336"/>
      <c r="AE13" s="336"/>
      <c r="AF13" s="336">
        <v>8</v>
      </c>
      <c r="AG13" s="345" t="s">
        <v>27</v>
      </c>
      <c r="AH13" s="345">
        <f>COUNTIF(競技者データ入力シート!$BD$8:$BD$57,AG13)</f>
        <v>0</v>
      </c>
      <c r="AI13" s="345" t="s">
        <v>28</v>
      </c>
      <c r="AJ13" s="345">
        <f>COUNTIF(競技者データ入力シート!$BD$8:$BD$57,AI13)</f>
        <v>0</v>
      </c>
      <c r="AK13" s="346"/>
    </row>
    <row r="14" spans="1:37" ht="22.5" customHeight="1" thickBot="1">
      <c r="A14" s="1"/>
      <c r="B14" s="1"/>
      <c r="C14" s="11"/>
      <c r="D14" s="489"/>
      <c r="E14" s="494"/>
      <c r="F14" s="568"/>
      <c r="G14" s="569"/>
      <c r="H14" s="569"/>
      <c r="I14" s="569"/>
      <c r="J14" s="569"/>
      <c r="K14" s="569"/>
      <c r="L14" s="569"/>
      <c r="M14" s="569"/>
      <c r="N14" s="569"/>
      <c r="O14" s="570"/>
      <c r="P14" s="577"/>
      <c r="Q14" s="569"/>
      <c r="R14" s="569"/>
      <c r="S14" s="578"/>
      <c r="T14" s="12"/>
      <c r="U14" s="2"/>
      <c r="V14" s="2"/>
      <c r="W14" s="2"/>
      <c r="X14" s="2"/>
      <c r="Y14" s="3"/>
      <c r="Z14" s="2"/>
      <c r="AA14" s="1"/>
      <c r="AB14" s="1"/>
      <c r="AC14" s="1"/>
      <c r="AD14" s="336"/>
      <c r="AE14" s="336"/>
      <c r="AF14" s="336">
        <v>10</v>
      </c>
      <c r="AG14" s="345"/>
      <c r="AH14" s="345"/>
      <c r="AI14" s="345"/>
      <c r="AJ14" s="345"/>
      <c r="AK14" s="346"/>
    </row>
    <row r="15" spans="1:37" ht="22.5" customHeight="1" thickTop="1" thickBot="1">
      <c r="A15" s="1"/>
      <c r="B15" s="1"/>
      <c r="C15" s="11"/>
      <c r="D15" s="23" t="s">
        <v>31</v>
      </c>
      <c r="E15" s="544" t="s">
        <v>32</v>
      </c>
      <c r="F15" s="545"/>
      <c r="G15" s="545"/>
      <c r="H15" s="545"/>
      <c r="I15" s="545"/>
      <c r="J15" s="545"/>
      <c r="K15" s="545"/>
      <c r="L15" s="545"/>
      <c r="M15" s="545"/>
      <c r="N15" s="545"/>
      <c r="O15" s="545"/>
      <c r="P15" s="545"/>
      <c r="Q15" s="545"/>
      <c r="R15" s="545"/>
      <c r="S15" s="546"/>
      <c r="T15" s="12"/>
      <c r="U15" s="2"/>
      <c r="V15" s="2"/>
      <c r="W15" s="2"/>
      <c r="X15" s="48" t="s">
        <v>46</v>
      </c>
      <c r="Y15" s="49"/>
      <c r="Z15" s="50"/>
      <c r="AA15" s="351"/>
      <c r="AB15" s="352"/>
      <c r="AC15" s="353"/>
      <c r="AD15" s="336"/>
      <c r="AE15" s="336"/>
      <c r="AF15" s="336">
        <v>11</v>
      </c>
      <c r="AG15" s="345"/>
      <c r="AH15" s="345"/>
      <c r="AI15" s="345"/>
      <c r="AJ15" s="345"/>
      <c r="AK15" s="346"/>
    </row>
    <row r="16" spans="1:37" ht="22.5" customHeight="1" thickTop="1" thickBot="1">
      <c r="A16" s="1"/>
      <c r="B16" s="1"/>
      <c r="C16" s="24"/>
      <c r="D16" s="563" t="s">
        <v>35</v>
      </c>
      <c r="E16" s="564"/>
      <c r="F16" s="557" t="s">
        <v>36</v>
      </c>
      <c r="G16" s="558"/>
      <c r="H16" s="558"/>
      <c r="I16" s="558"/>
      <c r="J16" s="558"/>
      <c r="K16" s="558"/>
      <c r="L16" s="558"/>
      <c r="M16" s="558"/>
      <c r="N16" s="558"/>
      <c r="O16" s="558"/>
      <c r="P16" s="558"/>
      <c r="Q16" s="558"/>
      <c r="R16" s="558"/>
      <c r="S16" s="559"/>
      <c r="T16" s="25"/>
      <c r="U16" s="2"/>
      <c r="V16" s="26"/>
      <c r="W16" s="26"/>
      <c r="X16" s="51" t="s">
        <v>60</v>
      </c>
      <c r="Y16" s="538">
        <f>(Y10+Y11+Y12)*700</f>
        <v>0</v>
      </c>
      <c r="Z16" s="539"/>
      <c r="AA16" s="354"/>
      <c r="AB16" s="534"/>
      <c r="AC16" s="535"/>
      <c r="AD16" s="336"/>
      <c r="AE16" s="336"/>
      <c r="AF16" s="336">
        <v>14</v>
      </c>
      <c r="AG16" s="345"/>
      <c r="AH16" s="345"/>
      <c r="AI16" s="345"/>
      <c r="AJ16" s="345"/>
      <c r="AK16" s="346"/>
    </row>
    <row r="17" spans="1:37" ht="19.5" customHeight="1" thickBot="1">
      <c r="A17" s="1"/>
      <c r="B17" s="1"/>
      <c r="C17" s="1"/>
      <c r="D17" s="27"/>
      <c r="E17" s="27"/>
      <c r="F17" s="27"/>
      <c r="G17" s="27"/>
      <c r="H17" s="27"/>
      <c r="I17" s="27"/>
      <c r="J17" s="27"/>
      <c r="K17" s="27"/>
      <c r="L17" s="27"/>
      <c r="M17" s="27"/>
      <c r="N17" s="27"/>
      <c r="O17" s="27"/>
      <c r="P17" s="27"/>
      <c r="Q17" s="27"/>
      <c r="R17" s="27"/>
      <c r="S17" s="27"/>
      <c r="T17" s="2"/>
      <c r="U17" s="2"/>
      <c r="V17" s="26"/>
      <c r="W17" s="26"/>
      <c r="X17" s="53" t="s">
        <v>65</v>
      </c>
      <c r="Y17" s="540">
        <f>(AB10+AB11)*700</f>
        <v>0</v>
      </c>
      <c r="Z17" s="541"/>
      <c r="AA17" s="66"/>
      <c r="AB17" s="536"/>
      <c r="AC17" s="535"/>
      <c r="AD17" s="336"/>
      <c r="AE17" s="336"/>
      <c r="AF17" s="336">
        <v>15</v>
      </c>
      <c r="AG17" s="345"/>
      <c r="AH17" s="345"/>
      <c r="AI17" s="345"/>
      <c r="AJ17" s="345"/>
      <c r="AK17" s="346"/>
    </row>
    <row r="18" spans="1:37" ht="19.5" customHeight="1">
      <c r="A18" s="1"/>
      <c r="B18" s="1"/>
      <c r="C18" s="28"/>
      <c r="D18" s="560" t="s">
        <v>39</v>
      </c>
      <c r="E18" s="561"/>
      <c r="F18" s="561"/>
      <c r="G18" s="561"/>
      <c r="H18" s="561"/>
      <c r="I18" s="561"/>
      <c r="J18" s="561"/>
      <c r="K18" s="561"/>
      <c r="L18" s="561"/>
      <c r="M18" s="561"/>
      <c r="N18" s="561"/>
      <c r="O18" s="561"/>
      <c r="P18" s="561"/>
      <c r="Q18" s="561"/>
      <c r="R18" s="561"/>
      <c r="S18" s="562"/>
      <c r="T18" s="29"/>
      <c r="U18" s="26"/>
      <c r="V18" s="26"/>
      <c r="W18" s="26"/>
      <c r="X18" s="65" t="s">
        <v>79</v>
      </c>
      <c r="Y18" s="542">
        <f>Y16+Y17</f>
        <v>0</v>
      </c>
      <c r="Z18" s="543"/>
      <c r="AA18" s="66"/>
      <c r="AB18" s="533"/>
      <c r="AC18" s="510"/>
      <c r="AD18" s="336"/>
      <c r="AE18" s="336"/>
      <c r="AF18" s="336"/>
      <c r="AG18" s="345"/>
      <c r="AH18" s="345"/>
      <c r="AI18" s="345"/>
      <c r="AJ18" s="345"/>
      <c r="AK18" s="346"/>
    </row>
    <row r="19" spans="1:37" ht="19.5" customHeight="1">
      <c r="A19" s="1"/>
      <c r="B19" s="1"/>
      <c r="C19" s="30"/>
      <c r="D19" s="31" t="s">
        <v>42</v>
      </c>
      <c r="E19" s="32"/>
      <c r="F19" s="32"/>
      <c r="G19" s="32"/>
      <c r="H19" s="32"/>
      <c r="I19" s="32"/>
      <c r="J19" s="32"/>
      <c r="K19" s="32"/>
      <c r="L19" s="32"/>
      <c r="M19" s="32"/>
      <c r="N19" s="32"/>
      <c r="O19" s="32"/>
      <c r="P19" s="32"/>
      <c r="Q19" s="32"/>
      <c r="R19" s="32"/>
      <c r="S19" s="33"/>
      <c r="T19" s="34"/>
      <c r="U19" s="26"/>
      <c r="V19" s="26"/>
      <c r="W19" s="26"/>
      <c r="AD19" s="336"/>
      <c r="AE19" s="336"/>
      <c r="AF19" s="336"/>
      <c r="AG19" s="345"/>
      <c r="AH19" s="345"/>
      <c r="AI19" s="345"/>
      <c r="AJ19" s="345"/>
      <c r="AK19" s="346"/>
    </row>
    <row r="20" spans="1:37" ht="19.5" customHeight="1">
      <c r="A20" s="35"/>
      <c r="B20" s="1"/>
      <c r="C20" s="30"/>
      <c r="D20" s="31"/>
      <c r="E20" s="32"/>
      <c r="F20" s="32"/>
      <c r="G20" s="32"/>
      <c r="H20" s="32"/>
      <c r="I20" s="32"/>
      <c r="J20" s="32"/>
      <c r="K20" s="32"/>
      <c r="L20" s="32"/>
      <c r="M20" s="32"/>
      <c r="N20" s="32"/>
      <c r="O20" s="32"/>
      <c r="P20" s="32"/>
      <c r="Q20" s="32"/>
      <c r="R20" s="32"/>
      <c r="S20" s="33"/>
      <c r="T20" s="34"/>
      <c r="U20" s="2"/>
      <c r="V20" s="2"/>
      <c r="W20" s="2"/>
      <c r="AD20" s="336"/>
      <c r="AE20" s="336"/>
      <c r="AF20" s="336"/>
      <c r="AG20" s="337"/>
      <c r="AH20" s="337"/>
      <c r="AI20" s="337"/>
      <c r="AJ20" s="337"/>
    </row>
    <row r="21" spans="1:37" ht="19.5" customHeight="1">
      <c r="A21" s="35"/>
      <c r="B21" s="1"/>
      <c r="C21" s="30"/>
      <c r="D21" s="40" t="s">
        <v>44</v>
      </c>
      <c r="E21" s="41"/>
      <c r="F21" s="41"/>
      <c r="G21" s="41"/>
      <c r="H21" s="41"/>
      <c r="I21" s="41"/>
      <c r="J21" s="41"/>
      <c r="K21" s="41"/>
      <c r="L21" s="41"/>
      <c r="M21" s="41"/>
      <c r="N21" s="41"/>
      <c r="O21" s="41"/>
      <c r="P21" s="41"/>
      <c r="Q21" s="41"/>
      <c r="R21" s="41"/>
      <c r="S21" s="42"/>
      <c r="T21" s="34"/>
      <c r="U21" s="26"/>
      <c r="V21" s="2"/>
      <c r="W21" s="2"/>
      <c r="AD21" s="336"/>
      <c r="AE21" s="336"/>
      <c r="AF21" s="336"/>
      <c r="AG21" s="337"/>
      <c r="AH21" s="337"/>
      <c r="AI21" s="337"/>
      <c r="AJ21" s="337"/>
    </row>
    <row r="22" spans="1:37" ht="19.5" customHeight="1" thickBot="1">
      <c r="A22" s="35"/>
      <c r="B22" s="1"/>
      <c r="C22" s="43"/>
      <c r="D22" s="44" t="s">
        <v>45</v>
      </c>
      <c r="E22" s="45"/>
      <c r="F22" s="45"/>
      <c r="G22" s="45"/>
      <c r="H22" s="45"/>
      <c r="I22" s="45"/>
      <c r="J22" s="45"/>
      <c r="K22" s="45"/>
      <c r="L22" s="45"/>
      <c r="M22" s="45"/>
      <c r="N22" s="45"/>
      <c r="O22" s="45"/>
      <c r="P22" s="45"/>
      <c r="Q22" s="45"/>
      <c r="R22" s="45"/>
      <c r="S22" s="46"/>
      <c r="T22" s="47"/>
      <c r="U22" s="26"/>
      <c r="V22" s="2"/>
      <c r="W22" s="2"/>
      <c r="AD22" s="340"/>
      <c r="AE22" s="336"/>
      <c r="AF22" s="336"/>
      <c r="AG22" s="337"/>
      <c r="AH22" s="341"/>
      <c r="AI22" s="341"/>
      <c r="AJ22" s="341"/>
    </row>
    <row r="23" spans="1:37" ht="19.5" customHeight="1">
      <c r="A23" s="35"/>
      <c r="B23" s="1"/>
      <c r="C23" s="11"/>
      <c r="D23" s="500" t="s">
        <v>47</v>
      </c>
      <c r="E23" s="502" t="s">
        <v>48</v>
      </c>
      <c r="F23" s="498" t="s">
        <v>49</v>
      </c>
      <c r="G23" s="499"/>
      <c r="H23" s="498" t="s">
        <v>50</v>
      </c>
      <c r="I23" s="499"/>
      <c r="J23" s="505" t="s">
        <v>51</v>
      </c>
      <c r="K23" s="497" t="s">
        <v>52</v>
      </c>
      <c r="L23" s="497" t="s">
        <v>53</v>
      </c>
      <c r="M23" s="497" t="s">
        <v>54</v>
      </c>
      <c r="N23" s="497" t="s">
        <v>55</v>
      </c>
      <c r="O23" s="497" t="s">
        <v>56</v>
      </c>
      <c r="P23" s="495" t="s">
        <v>57</v>
      </c>
      <c r="Q23" s="571" t="s">
        <v>58</v>
      </c>
      <c r="R23" s="573" t="s">
        <v>59</v>
      </c>
      <c r="S23" s="2"/>
      <c r="T23" s="12"/>
      <c r="U23" s="26"/>
      <c r="V23" s="2"/>
      <c r="W23" s="2"/>
      <c r="AD23" s="336"/>
      <c r="AE23" s="340"/>
      <c r="AF23" s="336"/>
      <c r="AG23" s="337"/>
      <c r="AH23" s="341"/>
      <c r="AI23" s="341"/>
      <c r="AJ23" s="341"/>
    </row>
    <row r="24" spans="1:37" ht="19.5" customHeight="1">
      <c r="A24" s="35"/>
      <c r="B24" s="35"/>
      <c r="C24" s="11"/>
      <c r="D24" s="501"/>
      <c r="E24" s="496"/>
      <c r="F24" s="52" t="s">
        <v>61</v>
      </c>
      <c r="G24" s="52" t="s">
        <v>62</v>
      </c>
      <c r="H24" s="52" t="s">
        <v>63</v>
      </c>
      <c r="I24" s="52" t="s">
        <v>64</v>
      </c>
      <c r="J24" s="496"/>
      <c r="K24" s="496"/>
      <c r="L24" s="496"/>
      <c r="M24" s="496"/>
      <c r="N24" s="496"/>
      <c r="O24" s="496"/>
      <c r="P24" s="496"/>
      <c r="Q24" s="572"/>
      <c r="R24" s="574"/>
      <c r="S24" s="2"/>
      <c r="T24" s="12"/>
      <c r="U24" s="26"/>
      <c r="V24" s="2"/>
      <c r="W24" s="2"/>
      <c r="AD24" s="336"/>
      <c r="AE24" s="340"/>
      <c r="AF24" s="336"/>
      <c r="AG24" s="337"/>
      <c r="AH24" s="341"/>
      <c r="AI24" s="341"/>
      <c r="AJ24" s="341"/>
    </row>
    <row r="25" spans="1:37" ht="19.5" customHeight="1">
      <c r="A25" s="1"/>
      <c r="B25" s="35"/>
      <c r="C25" s="11"/>
      <c r="D25" s="54" t="s">
        <v>66</v>
      </c>
      <c r="E25" s="55">
        <v>12345</v>
      </c>
      <c r="F25" s="56" t="s">
        <v>67</v>
      </c>
      <c r="G25" s="56" t="s">
        <v>68</v>
      </c>
      <c r="H25" s="56" t="s">
        <v>69</v>
      </c>
      <c r="I25" s="57" t="s">
        <v>70</v>
      </c>
      <c r="J25" s="58" t="s">
        <v>71</v>
      </c>
      <c r="K25" s="59" t="s">
        <v>72</v>
      </c>
      <c r="L25" s="60" t="s">
        <v>73</v>
      </c>
      <c r="M25" s="61"/>
      <c r="N25" s="62" t="s">
        <v>74</v>
      </c>
      <c r="O25" s="62" t="s">
        <v>75</v>
      </c>
      <c r="P25" s="62" t="s">
        <v>76</v>
      </c>
      <c r="Q25" s="63" t="s">
        <v>77</v>
      </c>
      <c r="R25" s="64" t="s">
        <v>78</v>
      </c>
      <c r="S25" s="2"/>
      <c r="T25" s="12"/>
      <c r="U25" s="26"/>
      <c r="V25" s="2"/>
      <c r="W25" s="2"/>
      <c r="AD25" s="336"/>
      <c r="AE25" s="340"/>
      <c r="AF25" s="336"/>
      <c r="AG25" s="337"/>
      <c r="AH25" s="341"/>
      <c r="AI25" s="341"/>
      <c r="AJ25" s="341"/>
    </row>
    <row r="26" spans="1:37" ht="19.5" customHeight="1" thickBot="1">
      <c r="A26" s="1"/>
      <c r="B26" s="35"/>
      <c r="C26" s="11"/>
      <c r="D26" s="67" t="s">
        <v>66</v>
      </c>
      <c r="E26" s="68">
        <v>11223</v>
      </c>
      <c r="F26" s="69" t="s">
        <v>80</v>
      </c>
      <c r="G26" s="69" t="s">
        <v>81</v>
      </c>
      <c r="H26" s="69" t="s">
        <v>82</v>
      </c>
      <c r="I26" s="70" t="s">
        <v>83</v>
      </c>
      <c r="J26" s="71" t="s">
        <v>84</v>
      </c>
      <c r="K26" s="72" t="s">
        <v>85</v>
      </c>
      <c r="L26" s="73" t="s">
        <v>86</v>
      </c>
      <c r="M26" s="74" t="s">
        <v>87</v>
      </c>
      <c r="N26" s="75" t="s">
        <v>88</v>
      </c>
      <c r="O26" s="75" t="s">
        <v>89</v>
      </c>
      <c r="P26" s="75" t="s">
        <v>76</v>
      </c>
      <c r="Q26" s="74" t="s">
        <v>77</v>
      </c>
      <c r="R26" s="76" t="s">
        <v>78</v>
      </c>
      <c r="S26" s="2"/>
      <c r="T26" s="12"/>
      <c r="U26" s="2"/>
      <c r="V26" s="2"/>
      <c r="W26" s="2"/>
      <c r="AD26" s="336"/>
      <c r="AE26" s="340"/>
      <c r="AF26" s="336"/>
      <c r="AG26" s="337"/>
      <c r="AH26" s="341"/>
      <c r="AI26" s="341"/>
      <c r="AJ26" s="341"/>
    </row>
    <row r="27" spans="1:37" ht="19.5" customHeight="1">
      <c r="A27" s="1"/>
      <c r="B27" s="35"/>
      <c r="C27" s="11"/>
      <c r="D27" s="80" t="s">
        <v>90</v>
      </c>
      <c r="E27" s="81">
        <v>1</v>
      </c>
      <c r="F27" s="551">
        <v>2</v>
      </c>
      <c r="G27" s="552"/>
      <c r="H27" s="551">
        <v>3</v>
      </c>
      <c r="I27" s="552"/>
      <c r="J27" s="81">
        <v>4</v>
      </c>
      <c r="K27" s="81">
        <v>5</v>
      </c>
      <c r="L27" s="81">
        <v>6</v>
      </c>
      <c r="M27" s="81">
        <v>7</v>
      </c>
      <c r="N27" s="81">
        <v>8</v>
      </c>
      <c r="O27" s="81">
        <v>9</v>
      </c>
      <c r="P27" s="81">
        <v>10</v>
      </c>
      <c r="Q27" s="81">
        <v>11</v>
      </c>
      <c r="R27" s="82">
        <v>12</v>
      </c>
      <c r="S27" s="2"/>
      <c r="T27" s="12"/>
      <c r="U27" s="26"/>
      <c r="V27" s="2"/>
      <c r="W27" s="2"/>
      <c r="X27" s="77"/>
      <c r="Y27" s="537"/>
      <c r="Z27" s="516"/>
      <c r="AA27" s="78"/>
      <c r="AB27" s="533"/>
      <c r="AC27" s="510"/>
      <c r="AD27" s="342"/>
      <c r="AE27" s="336"/>
      <c r="AF27" s="336"/>
      <c r="AG27" s="337"/>
      <c r="AH27" s="337"/>
      <c r="AI27" s="337"/>
      <c r="AJ27" s="337"/>
    </row>
    <row r="28" spans="1:37" ht="19.5" customHeight="1">
      <c r="A28" s="1"/>
      <c r="B28" s="35"/>
      <c r="C28" s="11"/>
      <c r="D28" s="84" t="s">
        <v>91</v>
      </c>
      <c r="E28" s="85" t="s">
        <v>92</v>
      </c>
      <c r="F28" s="85"/>
      <c r="G28" s="85"/>
      <c r="H28" s="85"/>
      <c r="I28" s="85"/>
      <c r="J28" s="85"/>
      <c r="K28" s="85"/>
      <c r="L28" s="85"/>
      <c r="M28" s="85"/>
      <c r="N28" s="85"/>
      <c r="O28" s="85"/>
      <c r="P28" s="85"/>
      <c r="Q28" s="85"/>
      <c r="R28" s="85"/>
      <c r="S28" s="86"/>
      <c r="T28" s="87"/>
      <c r="U28" s="26"/>
      <c r="V28" s="2"/>
      <c r="W28" s="2"/>
      <c r="X28" s="2"/>
      <c r="Y28" s="3"/>
      <c r="Z28" s="78"/>
      <c r="AA28" s="1"/>
      <c r="AB28" s="1"/>
      <c r="AC28" s="83"/>
      <c r="AD28" s="342"/>
      <c r="AE28" s="336"/>
      <c r="AF28" s="336"/>
      <c r="AG28" s="337"/>
      <c r="AH28" s="337"/>
      <c r="AI28" s="337"/>
      <c r="AJ28" s="337"/>
    </row>
    <row r="29" spans="1:37" ht="19.5" customHeight="1">
      <c r="A29" s="1"/>
      <c r="B29" s="1"/>
      <c r="C29" s="11"/>
      <c r="D29" s="88" t="s">
        <v>93</v>
      </c>
      <c r="E29" s="89" t="s">
        <v>94</v>
      </c>
      <c r="F29" s="89"/>
      <c r="G29" s="89"/>
      <c r="H29" s="89"/>
      <c r="I29" s="89"/>
      <c r="J29" s="89"/>
      <c r="K29" s="89"/>
      <c r="L29" s="89"/>
      <c r="M29" s="89"/>
      <c r="N29" s="89"/>
      <c r="O29" s="89"/>
      <c r="P29" s="89"/>
      <c r="Q29" s="89"/>
      <c r="R29" s="89"/>
      <c r="S29" s="90"/>
      <c r="T29" s="87"/>
      <c r="U29" s="26"/>
      <c r="V29" s="2"/>
      <c r="W29" s="2"/>
      <c r="X29" s="3"/>
      <c r="Y29" s="3"/>
      <c r="Z29" s="2"/>
      <c r="AA29" s="1"/>
      <c r="AB29" s="1"/>
      <c r="AC29" s="1"/>
      <c r="AD29" s="342"/>
      <c r="AE29" s="336"/>
      <c r="AF29" s="336"/>
      <c r="AG29" s="337"/>
      <c r="AH29" s="337"/>
      <c r="AI29" s="337"/>
      <c r="AJ29" s="337"/>
    </row>
    <row r="30" spans="1:37" ht="19.5" customHeight="1">
      <c r="A30" s="1"/>
      <c r="B30" s="1"/>
      <c r="C30" s="11"/>
      <c r="D30" s="88" t="s">
        <v>95</v>
      </c>
      <c r="E30" s="89" t="s">
        <v>96</v>
      </c>
      <c r="F30" s="89"/>
      <c r="G30" s="89"/>
      <c r="H30" s="89"/>
      <c r="I30" s="89"/>
      <c r="J30" s="89"/>
      <c r="K30" s="91"/>
      <c r="L30" s="92"/>
      <c r="M30" s="89"/>
      <c r="N30" s="89"/>
      <c r="O30" s="89"/>
      <c r="P30" s="89"/>
      <c r="Q30" s="89"/>
      <c r="R30" s="89"/>
      <c r="S30" s="90"/>
      <c r="T30" s="87"/>
      <c r="U30" s="2"/>
      <c r="V30" s="2"/>
      <c r="W30" s="2"/>
      <c r="X30" s="2"/>
      <c r="Y30" s="3"/>
      <c r="Z30" s="2"/>
      <c r="AA30" s="1"/>
      <c r="AB30" s="1"/>
      <c r="AC30" s="1"/>
      <c r="AD30" s="342"/>
      <c r="AE30" s="336"/>
      <c r="AF30" s="340"/>
      <c r="AG30" s="337"/>
      <c r="AH30" s="337"/>
      <c r="AI30" s="337"/>
      <c r="AJ30" s="337"/>
    </row>
    <row r="31" spans="1:37" ht="19.5" customHeight="1">
      <c r="A31" s="1"/>
      <c r="B31" s="1"/>
      <c r="C31" s="11"/>
      <c r="D31" s="88" t="s">
        <v>97</v>
      </c>
      <c r="E31" s="89" t="s">
        <v>98</v>
      </c>
      <c r="F31" s="89"/>
      <c r="G31" s="89"/>
      <c r="H31" s="89"/>
      <c r="I31" s="89"/>
      <c r="J31" s="89"/>
      <c r="K31" s="91"/>
      <c r="L31" s="92"/>
      <c r="M31" s="89"/>
      <c r="N31" s="89"/>
      <c r="O31" s="89"/>
      <c r="P31" s="89"/>
      <c r="Q31" s="89"/>
      <c r="R31" s="89"/>
      <c r="S31" s="90"/>
      <c r="T31" s="87"/>
      <c r="U31" s="2"/>
      <c r="V31" s="2"/>
      <c r="W31" s="2"/>
      <c r="X31" s="2"/>
      <c r="Y31" s="3"/>
      <c r="Z31" s="2"/>
      <c r="AA31" s="1"/>
      <c r="AB31" s="1"/>
      <c r="AC31" s="1"/>
      <c r="AD31" s="342"/>
      <c r="AE31" s="336"/>
      <c r="AF31" s="336"/>
      <c r="AG31" s="337"/>
      <c r="AH31" s="337"/>
      <c r="AI31" s="337"/>
      <c r="AJ31" s="337"/>
    </row>
    <row r="32" spans="1:37" ht="19.5" customHeight="1">
      <c r="A32" s="1"/>
      <c r="B32" s="1"/>
      <c r="C32" s="11"/>
      <c r="D32" s="88" t="s">
        <v>99</v>
      </c>
      <c r="E32" s="89" t="s">
        <v>100</v>
      </c>
      <c r="F32" s="89"/>
      <c r="G32" s="89"/>
      <c r="H32" s="89"/>
      <c r="I32" s="89"/>
      <c r="J32" s="89"/>
      <c r="K32" s="91"/>
      <c r="L32" s="92"/>
      <c r="M32" s="89"/>
      <c r="N32" s="89"/>
      <c r="O32" s="89"/>
      <c r="P32" s="89"/>
      <c r="Q32" s="89"/>
      <c r="R32" s="89"/>
      <c r="S32" s="90"/>
      <c r="T32" s="87"/>
      <c r="U32" s="2"/>
      <c r="V32" s="2"/>
      <c r="W32" s="2"/>
      <c r="X32" s="2"/>
      <c r="Y32" s="3"/>
      <c r="Z32" s="2"/>
      <c r="AA32" s="1"/>
      <c r="AB32" s="1"/>
      <c r="AC32" s="1"/>
      <c r="AD32" s="342"/>
      <c r="AE32" s="336"/>
      <c r="AF32" s="336"/>
      <c r="AG32" s="337"/>
      <c r="AH32" s="337"/>
      <c r="AI32" s="337"/>
      <c r="AJ32" s="337"/>
    </row>
    <row r="33" spans="1:36" ht="19.5" customHeight="1">
      <c r="A33" s="1"/>
      <c r="B33" s="1"/>
      <c r="C33" s="11"/>
      <c r="D33" s="88" t="s">
        <v>101</v>
      </c>
      <c r="E33" s="89" t="s">
        <v>102</v>
      </c>
      <c r="F33" s="89"/>
      <c r="G33" s="89"/>
      <c r="H33" s="89"/>
      <c r="I33" s="89"/>
      <c r="J33" s="89"/>
      <c r="K33" s="91"/>
      <c r="L33" s="92"/>
      <c r="M33" s="89"/>
      <c r="N33" s="89"/>
      <c r="O33" s="89"/>
      <c r="P33" s="89"/>
      <c r="Q33" s="89"/>
      <c r="R33" s="89"/>
      <c r="S33" s="90"/>
      <c r="T33" s="87"/>
      <c r="U33" s="2"/>
      <c r="V33" s="2"/>
      <c r="W33" s="2"/>
      <c r="X33" s="2"/>
      <c r="Y33" s="3"/>
      <c r="Z33" s="2"/>
      <c r="AA33" s="1"/>
      <c r="AB33" s="1"/>
      <c r="AC33" s="1"/>
      <c r="AD33" s="342"/>
      <c r="AE33" s="336"/>
      <c r="AF33" s="336"/>
      <c r="AG33" s="337"/>
      <c r="AH33" s="337"/>
      <c r="AI33" s="337"/>
      <c r="AJ33" s="337"/>
    </row>
    <row r="34" spans="1:36" ht="19.5" customHeight="1">
      <c r="A34" s="1"/>
      <c r="B34" s="1"/>
      <c r="C34" s="11"/>
      <c r="D34" s="88" t="s">
        <v>103</v>
      </c>
      <c r="E34" s="89" t="s">
        <v>102</v>
      </c>
      <c r="F34" s="89"/>
      <c r="G34" s="89"/>
      <c r="H34" s="89"/>
      <c r="I34" s="89"/>
      <c r="J34" s="89"/>
      <c r="K34" s="89"/>
      <c r="L34" s="89"/>
      <c r="M34" s="89"/>
      <c r="N34" s="89"/>
      <c r="O34" s="89"/>
      <c r="P34" s="89"/>
      <c r="Q34" s="89"/>
      <c r="R34" s="89"/>
      <c r="S34" s="93"/>
      <c r="T34" s="87"/>
      <c r="U34" s="2"/>
      <c r="V34" s="2"/>
      <c r="W34" s="2"/>
      <c r="X34" s="2"/>
      <c r="Y34" s="3"/>
      <c r="Z34" s="2"/>
      <c r="AA34" s="1"/>
      <c r="AB34" s="1"/>
      <c r="AC34" s="1"/>
      <c r="AD34" s="342"/>
      <c r="AE34" s="336"/>
      <c r="AF34" s="336"/>
      <c r="AG34" s="337"/>
      <c r="AH34" s="337"/>
      <c r="AI34" s="337"/>
      <c r="AJ34" s="337"/>
    </row>
    <row r="35" spans="1:36" ht="19.5" customHeight="1">
      <c r="A35" s="1"/>
      <c r="B35" s="1"/>
      <c r="C35" s="11"/>
      <c r="D35" s="88" t="s">
        <v>104</v>
      </c>
      <c r="E35" s="89" t="s">
        <v>100</v>
      </c>
      <c r="F35" s="89"/>
      <c r="G35" s="89"/>
      <c r="H35" s="89"/>
      <c r="I35" s="89"/>
      <c r="J35" s="89"/>
      <c r="K35" s="89"/>
      <c r="L35" s="89"/>
      <c r="M35" s="89"/>
      <c r="N35" s="89"/>
      <c r="O35" s="89"/>
      <c r="P35" s="89"/>
      <c r="Q35" s="89"/>
      <c r="R35" s="89"/>
      <c r="S35" s="93"/>
      <c r="T35" s="87"/>
      <c r="U35" s="2"/>
      <c r="V35" s="2"/>
      <c r="W35" s="2"/>
      <c r="X35" s="2"/>
      <c r="Y35" s="3"/>
      <c r="Z35" s="2"/>
      <c r="AA35" s="1"/>
      <c r="AB35" s="1"/>
      <c r="AC35" s="1"/>
      <c r="AD35" s="342"/>
      <c r="AE35" s="336"/>
      <c r="AF35" s="336"/>
      <c r="AG35" s="337"/>
      <c r="AH35" s="337"/>
      <c r="AI35" s="337"/>
      <c r="AJ35" s="337"/>
    </row>
    <row r="36" spans="1:36" ht="19.5" customHeight="1">
      <c r="A36" s="1"/>
      <c r="B36" s="1"/>
      <c r="C36" s="11"/>
      <c r="D36" s="88" t="s">
        <v>105</v>
      </c>
      <c r="E36" s="89" t="s">
        <v>100</v>
      </c>
      <c r="F36" s="89"/>
      <c r="G36" s="89"/>
      <c r="H36" s="89"/>
      <c r="I36" s="89"/>
      <c r="J36" s="89"/>
      <c r="K36" s="89"/>
      <c r="L36" s="89"/>
      <c r="M36" s="89"/>
      <c r="N36" s="89"/>
      <c r="O36" s="89"/>
      <c r="P36" s="89"/>
      <c r="Q36" s="89"/>
      <c r="R36" s="89"/>
      <c r="S36" s="93"/>
      <c r="T36" s="87"/>
      <c r="U36" s="2"/>
      <c r="V36" s="2"/>
      <c r="W36" s="2"/>
      <c r="X36" s="2"/>
      <c r="Y36" s="3"/>
      <c r="Z36" s="2"/>
      <c r="AA36" s="1"/>
      <c r="AB36" s="1"/>
      <c r="AC36" s="1"/>
      <c r="AD36" s="342"/>
      <c r="AE36" s="342"/>
      <c r="AF36" s="336"/>
      <c r="AG36" s="337"/>
      <c r="AH36" s="337"/>
      <c r="AI36" s="337"/>
      <c r="AJ36" s="337"/>
    </row>
    <row r="37" spans="1:36" ht="19.5" customHeight="1">
      <c r="A37" s="1"/>
      <c r="B37" s="1"/>
      <c r="C37" s="11"/>
      <c r="D37" s="88" t="s">
        <v>106</v>
      </c>
      <c r="E37" s="89" t="s">
        <v>100</v>
      </c>
      <c r="F37" s="89"/>
      <c r="G37" s="89"/>
      <c r="H37" s="89"/>
      <c r="I37" s="89"/>
      <c r="J37" s="89"/>
      <c r="K37" s="89"/>
      <c r="L37" s="89"/>
      <c r="M37" s="89"/>
      <c r="N37" s="89"/>
      <c r="O37" s="89"/>
      <c r="P37" s="89"/>
      <c r="Q37" s="89"/>
      <c r="R37" s="89"/>
      <c r="S37" s="93"/>
      <c r="T37" s="87"/>
      <c r="U37" s="2"/>
      <c r="V37" s="2"/>
      <c r="W37" s="2"/>
      <c r="X37" s="2"/>
      <c r="Y37" s="3"/>
      <c r="Z37" s="2"/>
      <c r="AA37" s="1"/>
      <c r="AB37" s="1"/>
      <c r="AC37" s="1"/>
      <c r="AD37" s="336"/>
      <c r="AE37" s="342"/>
      <c r="AF37" s="336"/>
      <c r="AG37" s="337"/>
      <c r="AH37" s="337"/>
      <c r="AI37" s="337"/>
      <c r="AJ37" s="337"/>
    </row>
    <row r="38" spans="1:36" ht="19.5" customHeight="1">
      <c r="A38" s="1"/>
      <c r="B38" s="1"/>
      <c r="C38" s="94"/>
      <c r="D38" s="88" t="s">
        <v>107</v>
      </c>
      <c r="E38" s="89" t="s">
        <v>108</v>
      </c>
      <c r="F38" s="89"/>
      <c r="G38" s="89"/>
      <c r="H38" s="89"/>
      <c r="I38" s="89"/>
      <c r="J38" s="89"/>
      <c r="K38" s="89"/>
      <c r="L38" s="89"/>
      <c r="M38" s="89"/>
      <c r="N38" s="89"/>
      <c r="O38" s="89"/>
      <c r="P38" s="89"/>
      <c r="Q38" s="89"/>
      <c r="R38" s="89"/>
      <c r="S38" s="93"/>
      <c r="T38" s="87"/>
      <c r="U38" s="2"/>
      <c r="V38" s="2"/>
      <c r="W38" s="2"/>
      <c r="X38" s="2"/>
      <c r="Y38" s="3"/>
      <c r="Z38" s="2"/>
      <c r="AA38" s="1"/>
      <c r="AB38" s="1"/>
      <c r="AC38" s="1"/>
      <c r="AD38" s="336"/>
      <c r="AE38" s="342"/>
      <c r="AF38" s="336"/>
      <c r="AG38" s="337"/>
      <c r="AH38" s="337"/>
      <c r="AI38" s="337"/>
      <c r="AJ38" s="337"/>
    </row>
    <row r="39" spans="1:36" ht="19.5" customHeight="1">
      <c r="A39" s="1"/>
      <c r="B39" s="1"/>
      <c r="C39" s="94"/>
      <c r="D39" s="88" t="s">
        <v>109</v>
      </c>
      <c r="E39" s="89" t="s">
        <v>102</v>
      </c>
      <c r="F39" s="89"/>
      <c r="G39" s="89"/>
      <c r="H39" s="89"/>
      <c r="I39" s="89"/>
      <c r="J39" s="89"/>
      <c r="K39" s="89"/>
      <c r="L39" s="89"/>
      <c r="M39" s="89"/>
      <c r="N39" s="89"/>
      <c r="O39" s="89"/>
      <c r="P39" s="89"/>
      <c r="Q39" s="89"/>
      <c r="R39" s="89"/>
      <c r="S39" s="93"/>
      <c r="T39" s="87"/>
      <c r="U39" s="2"/>
      <c r="V39" s="2"/>
      <c r="W39" s="2"/>
      <c r="X39" s="2"/>
      <c r="Y39" s="3"/>
      <c r="Z39" s="2"/>
      <c r="AA39" s="79"/>
      <c r="AB39" s="79"/>
      <c r="AC39" s="79"/>
      <c r="AD39" s="336"/>
      <c r="AE39" s="342"/>
      <c r="AF39" s="336"/>
      <c r="AG39" s="337"/>
      <c r="AH39" s="337"/>
      <c r="AI39" s="337"/>
      <c r="AJ39" s="337"/>
    </row>
    <row r="40" spans="1:36" ht="19.5" customHeight="1">
      <c r="A40" s="1"/>
      <c r="B40" s="1"/>
      <c r="C40" s="11"/>
      <c r="D40" s="95" t="s">
        <v>110</v>
      </c>
      <c r="E40" s="96" t="s">
        <v>111</v>
      </c>
      <c r="F40" s="96"/>
      <c r="G40" s="96"/>
      <c r="H40" s="96"/>
      <c r="I40" s="96"/>
      <c r="J40" s="96"/>
      <c r="K40" s="96"/>
      <c r="L40" s="96"/>
      <c r="M40" s="96"/>
      <c r="N40" s="96"/>
      <c r="O40" s="96"/>
      <c r="P40" s="96"/>
      <c r="Q40" s="96"/>
      <c r="R40" s="96"/>
      <c r="S40" s="97"/>
      <c r="T40" s="87"/>
      <c r="U40" s="2"/>
      <c r="V40" s="2"/>
      <c r="W40" s="2"/>
      <c r="X40" s="2"/>
      <c r="Y40" s="3"/>
      <c r="Z40" s="2"/>
      <c r="AA40" s="79"/>
      <c r="AB40" s="79"/>
      <c r="AC40" s="79"/>
      <c r="AD40" s="336"/>
      <c r="AE40" s="336"/>
      <c r="AF40" s="336"/>
      <c r="AG40" s="337"/>
      <c r="AH40" s="337"/>
      <c r="AI40" s="337"/>
      <c r="AJ40" s="337"/>
    </row>
    <row r="41" spans="1:36" ht="19.5" customHeight="1" thickBot="1">
      <c r="A41" s="1"/>
      <c r="B41" s="1"/>
      <c r="C41" s="11"/>
      <c r="D41" s="1"/>
      <c r="E41" s="1"/>
      <c r="F41" s="1"/>
      <c r="G41" s="1"/>
      <c r="H41" s="1"/>
      <c r="I41" s="1"/>
      <c r="J41" s="1"/>
      <c r="K41" s="1"/>
      <c r="L41" s="1"/>
      <c r="M41" s="1"/>
      <c r="N41" s="1"/>
      <c r="O41" s="1"/>
      <c r="P41" s="1"/>
      <c r="Q41" s="1"/>
      <c r="R41" s="1"/>
      <c r="S41" s="98"/>
      <c r="T41" s="12"/>
      <c r="U41" s="2"/>
      <c r="V41" s="2"/>
      <c r="W41" s="2"/>
      <c r="X41" s="2"/>
      <c r="Y41" s="3"/>
      <c r="Z41" s="2"/>
      <c r="AA41" s="1"/>
      <c r="AB41" s="1"/>
      <c r="AC41" s="1"/>
      <c r="AD41" s="336"/>
      <c r="AE41" s="336"/>
      <c r="AF41" s="336"/>
      <c r="AG41" s="337"/>
      <c r="AH41" s="337"/>
      <c r="AI41" s="337"/>
      <c r="AJ41" s="337"/>
    </row>
    <row r="42" spans="1:36" ht="19.5" customHeight="1">
      <c r="A42" s="1"/>
      <c r="B42" s="1"/>
      <c r="C42" s="11"/>
      <c r="D42" s="1"/>
      <c r="E42" s="580" t="str">
        <f>競技者データ入力シート!Q4</f>
        <v>種目選択</v>
      </c>
      <c r="F42" s="579"/>
      <c r="G42" s="504"/>
      <c r="H42" s="547" t="str">
        <f>競技者データ入力シート!R4</f>
        <v>ベスト記録</v>
      </c>
      <c r="I42" s="504"/>
      <c r="J42" s="547" t="str">
        <f>競技者データ入力シート!S4</f>
        <v>競技会名</v>
      </c>
      <c r="K42" s="548"/>
      <c r="L42" s="1"/>
      <c r="M42" s="1"/>
      <c r="N42" s="1"/>
      <c r="O42" s="1"/>
      <c r="P42" s="1"/>
      <c r="Q42" s="1"/>
      <c r="R42" s="1"/>
      <c r="S42" s="98"/>
      <c r="T42" s="12"/>
      <c r="U42" s="2"/>
      <c r="V42" s="2"/>
      <c r="W42" s="2"/>
      <c r="X42" s="2"/>
      <c r="Y42" s="3"/>
      <c r="Z42" s="2"/>
      <c r="AA42" s="1"/>
      <c r="AB42" s="1"/>
      <c r="AC42" s="1"/>
      <c r="AD42" s="336"/>
      <c r="AE42" s="336"/>
      <c r="AF42" s="336"/>
      <c r="AG42" s="337"/>
      <c r="AH42" s="337"/>
      <c r="AI42" s="337"/>
      <c r="AJ42" s="337"/>
    </row>
    <row r="43" spans="1:36" ht="19.5" customHeight="1" thickBot="1">
      <c r="A43" s="1"/>
      <c r="B43" s="1"/>
      <c r="C43" s="11"/>
      <c r="D43" s="1"/>
      <c r="E43" s="581" t="str">
        <f>競技者データ入力シート!Q6</f>
        <v>一般男子ハンマー投(7.260kg)</v>
      </c>
      <c r="F43" s="582"/>
      <c r="G43" s="583"/>
      <c r="H43" s="549" t="str">
        <f>競技者データ入力シート!R6</f>
        <v>45m78</v>
      </c>
      <c r="I43" s="583"/>
      <c r="J43" s="549" t="str">
        <f>競技者データ入力シート!S6</f>
        <v>2020記録会</v>
      </c>
      <c r="K43" s="550"/>
      <c r="L43" s="1"/>
      <c r="M43" s="1"/>
      <c r="N43" s="1"/>
      <c r="O43" s="1"/>
      <c r="P43" s="1"/>
      <c r="Q43" s="1"/>
      <c r="R43" s="1"/>
      <c r="S43" s="98"/>
      <c r="T43" s="12"/>
      <c r="U43" s="2"/>
      <c r="V43" s="2"/>
      <c r="W43" s="2"/>
      <c r="X43" s="2"/>
      <c r="Y43" s="3"/>
      <c r="Z43" s="2"/>
      <c r="AA43" s="1"/>
      <c r="AB43" s="1"/>
      <c r="AC43" s="1"/>
      <c r="AD43" s="336"/>
      <c r="AE43" s="336"/>
      <c r="AF43" s="336"/>
      <c r="AG43" s="337"/>
      <c r="AH43" s="337"/>
      <c r="AI43" s="337"/>
      <c r="AJ43" s="337"/>
    </row>
    <row r="44" spans="1:36" ht="19.5" customHeight="1">
      <c r="A44" s="1"/>
      <c r="B44" s="1"/>
      <c r="C44" s="11"/>
      <c r="D44" s="1"/>
      <c r="E44" s="503" t="s">
        <v>112</v>
      </c>
      <c r="F44" s="579"/>
      <c r="G44" s="504"/>
      <c r="H44" s="503" t="s">
        <v>113</v>
      </c>
      <c r="I44" s="504"/>
      <c r="J44" s="503" t="s">
        <v>114</v>
      </c>
      <c r="K44" s="504"/>
      <c r="L44" s="1"/>
      <c r="M44" s="1"/>
      <c r="N44" s="1"/>
      <c r="O44" s="1"/>
      <c r="P44" s="1"/>
      <c r="Q44" s="1"/>
      <c r="R44" s="1"/>
      <c r="S44" s="98"/>
      <c r="T44" s="12"/>
      <c r="U44" s="2"/>
      <c r="V44" s="2"/>
      <c r="W44" s="2"/>
      <c r="X44" s="2"/>
      <c r="Y44" s="3"/>
      <c r="Z44" s="2"/>
      <c r="AA44" s="1"/>
      <c r="AB44" s="1"/>
      <c r="AC44" s="1"/>
      <c r="AD44" s="336"/>
      <c r="AE44" s="336"/>
      <c r="AF44" s="336"/>
      <c r="AG44" s="337"/>
      <c r="AH44" s="337"/>
      <c r="AI44" s="337"/>
      <c r="AJ44" s="337"/>
    </row>
    <row r="45" spans="1:36" ht="19.5" customHeight="1">
      <c r="A45" s="1"/>
      <c r="B45" s="1"/>
      <c r="C45" s="11"/>
      <c r="D45" s="99" t="s">
        <v>115</v>
      </c>
      <c r="E45" s="100"/>
      <c r="F45" s="100"/>
      <c r="G45" s="100"/>
      <c r="H45" s="100"/>
      <c r="I45" s="100"/>
      <c r="J45" s="100"/>
      <c r="K45" s="100"/>
      <c r="L45" s="101"/>
      <c r="M45" s="101"/>
      <c r="N45" s="101"/>
      <c r="O45" s="101"/>
      <c r="P45" s="101"/>
      <c r="Q45" s="101"/>
      <c r="R45" s="101"/>
      <c r="S45" s="102"/>
      <c r="T45" s="12"/>
      <c r="U45" s="2"/>
      <c r="V45" s="2"/>
      <c r="W45" s="2"/>
      <c r="X45" s="2"/>
      <c r="Y45" s="3"/>
      <c r="Z45" s="2"/>
      <c r="AA45" s="1"/>
      <c r="AB45" s="1"/>
      <c r="AC45" s="1"/>
      <c r="AD45" s="336"/>
      <c r="AE45" s="336"/>
      <c r="AF45" s="336"/>
      <c r="AG45" s="337"/>
      <c r="AH45" s="337"/>
      <c r="AI45" s="337"/>
      <c r="AJ45" s="337"/>
    </row>
    <row r="46" spans="1:36" ht="19.5" customHeight="1">
      <c r="A46" s="1"/>
      <c r="B46" s="1"/>
      <c r="C46" s="11"/>
      <c r="D46" s="103" t="s">
        <v>112</v>
      </c>
      <c r="E46" s="85" t="s">
        <v>116</v>
      </c>
      <c r="F46" s="85"/>
      <c r="G46" s="85"/>
      <c r="H46" s="85"/>
      <c r="I46" s="85"/>
      <c r="J46" s="85"/>
      <c r="K46" s="85"/>
      <c r="L46" s="85"/>
      <c r="M46" s="85"/>
      <c r="N46" s="85"/>
      <c r="O46" s="85"/>
      <c r="P46" s="85"/>
      <c r="Q46" s="85"/>
      <c r="R46" s="85"/>
      <c r="S46" s="104"/>
      <c r="T46" s="12"/>
      <c r="U46" s="2"/>
      <c r="V46" s="2"/>
      <c r="W46" s="2"/>
      <c r="X46" s="2"/>
      <c r="Y46" s="3"/>
      <c r="Z46" s="2"/>
      <c r="AA46" s="1"/>
      <c r="AB46" s="1"/>
      <c r="AC46" s="1"/>
      <c r="AD46" s="336"/>
      <c r="AE46" s="336"/>
      <c r="AF46" s="336"/>
      <c r="AG46" s="337"/>
      <c r="AH46" s="337"/>
      <c r="AI46" s="337"/>
      <c r="AJ46" s="337"/>
    </row>
    <row r="47" spans="1:36" ht="19.5" customHeight="1">
      <c r="A47" s="1"/>
      <c r="B47" s="1"/>
      <c r="C47" s="11"/>
      <c r="D47" s="105" t="s">
        <v>117</v>
      </c>
      <c r="E47" s="89" t="s">
        <v>118</v>
      </c>
      <c r="F47" s="89"/>
      <c r="G47" s="89"/>
      <c r="H47" s="89"/>
      <c r="I47" s="89"/>
      <c r="J47" s="89"/>
      <c r="K47" s="89"/>
      <c r="L47" s="89"/>
      <c r="M47" s="89"/>
      <c r="N47" s="89"/>
      <c r="O47" s="89"/>
      <c r="P47" s="89"/>
      <c r="Q47" s="89"/>
      <c r="R47" s="89"/>
      <c r="S47" s="93"/>
      <c r="T47" s="12"/>
      <c r="U47" s="2"/>
      <c r="V47" s="2"/>
      <c r="W47" s="2"/>
      <c r="X47" s="2"/>
      <c r="Y47" s="3"/>
      <c r="Z47" s="2"/>
      <c r="AA47" s="1"/>
      <c r="AB47" s="1"/>
      <c r="AC47" s="1"/>
      <c r="AD47" s="336"/>
      <c r="AE47" s="336"/>
      <c r="AF47" s="336"/>
      <c r="AG47" s="337"/>
      <c r="AH47" s="337"/>
      <c r="AI47" s="337"/>
      <c r="AJ47" s="337"/>
    </row>
    <row r="48" spans="1:36" ht="19.5" customHeight="1">
      <c r="A48" s="1"/>
      <c r="B48" s="1"/>
      <c r="C48" s="11"/>
      <c r="D48" s="106" t="s">
        <v>119</v>
      </c>
      <c r="E48" s="107" t="s">
        <v>120</v>
      </c>
      <c r="F48" s="107"/>
      <c r="G48" s="107"/>
      <c r="H48" s="107"/>
      <c r="I48" s="107"/>
      <c r="J48" s="107"/>
      <c r="K48" s="107"/>
      <c r="L48" s="107"/>
      <c r="M48" s="107"/>
      <c r="N48" s="107"/>
      <c r="O48" s="107"/>
      <c r="P48" s="107"/>
      <c r="Q48" s="107"/>
      <c r="R48" s="107"/>
      <c r="S48" s="108"/>
      <c r="T48" s="12"/>
      <c r="U48" s="2"/>
      <c r="V48" s="2"/>
      <c r="W48" s="2"/>
      <c r="X48" s="2"/>
      <c r="Y48" s="3"/>
      <c r="Z48" s="2"/>
      <c r="AA48" s="1"/>
      <c r="AB48" s="1"/>
      <c r="AC48" s="1"/>
      <c r="AD48" s="336"/>
      <c r="AE48" s="336"/>
      <c r="AF48" s="336"/>
      <c r="AG48" s="337"/>
      <c r="AH48" s="337"/>
      <c r="AI48" s="337"/>
      <c r="AJ48" s="337"/>
    </row>
    <row r="49" spans="1:36" ht="19.5" customHeight="1">
      <c r="A49" s="1"/>
      <c r="B49" s="1"/>
      <c r="C49" s="11"/>
      <c r="D49" s="109"/>
      <c r="E49" s="100" t="s">
        <v>121</v>
      </c>
      <c r="F49" s="100"/>
      <c r="G49" s="100"/>
      <c r="H49" s="100"/>
      <c r="I49" s="100"/>
      <c r="J49" s="100"/>
      <c r="K49" s="100"/>
      <c r="L49" s="100"/>
      <c r="M49" s="100"/>
      <c r="N49" s="100"/>
      <c r="O49" s="100"/>
      <c r="P49" s="100"/>
      <c r="Q49" s="100"/>
      <c r="R49" s="100"/>
      <c r="S49" s="110"/>
      <c r="T49" s="12"/>
      <c r="U49" s="2"/>
      <c r="V49" s="2"/>
      <c r="W49" s="2"/>
      <c r="X49" s="2"/>
      <c r="Y49" s="3"/>
      <c r="Z49" s="2"/>
      <c r="AA49" s="1"/>
      <c r="AB49" s="1"/>
      <c r="AC49" s="1"/>
      <c r="AD49" s="336"/>
      <c r="AE49" s="336"/>
      <c r="AF49" s="336"/>
      <c r="AG49" s="337"/>
      <c r="AH49" s="337"/>
      <c r="AI49" s="337"/>
      <c r="AJ49" s="337"/>
    </row>
    <row r="50" spans="1:36" ht="19.5" customHeight="1">
      <c r="A50" s="1"/>
      <c r="B50" s="1"/>
      <c r="C50" s="11"/>
      <c r="D50" s="109"/>
      <c r="E50" s="100" t="s">
        <v>122</v>
      </c>
      <c r="F50" s="100"/>
      <c r="G50" s="100"/>
      <c r="H50" s="100"/>
      <c r="I50" s="100"/>
      <c r="J50" s="100"/>
      <c r="K50" s="100"/>
      <c r="L50" s="100"/>
      <c r="M50" s="100"/>
      <c r="N50" s="100"/>
      <c r="O50" s="100"/>
      <c r="P50" s="100"/>
      <c r="Q50" s="100"/>
      <c r="R50" s="100"/>
      <c r="S50" s="110"/>
      <c r="T50" s="12"/>
      <c r="U50" s="2"/>
      <c r="V50" s="2"/>
      <c r="W50" s="2"/>
      <c r="X50" s="2"/>
      <c r="Y50" s="3"/>
      <c r="Z50" s="2"/>
      <c r="AA50" s="1"/>
      <c r="AB50" s="1"/>
      <c r="AC50" s="1"/>
      <c r="AD50" s="336"/>
      <c r="AE50" s="336"/>
      <c r="AF50" s="336"/>
      <c r="AG50" s="337"/>
      <c r="AH50" s="337"/>
      <c r="AI50" s="337"/>
      <c r="AJ50" s="337"/>
    </row>
    <row r="51" spans="1:36" ht="19.5" customHeight="1">
      <c r="A51" s="1"/>
      <c r="B51" s="1"/>
      <c r="C51" s="11"/>
      <c r="D51" s="111" t="s">
        <v>114</v>
      </c>
      <c r="E51" s="96" t="s">
        <v>124</v>
      </c>
      <c r="F51" s="96"/>
      <c r="G51" s="96"/>
      <c r="H51" s="96"/>
      <c r="I51" s="96"/>
      <c r="J51" s="96"/>
      <c r="K51" s="96"/>
      <c r="L51" s="96"/>
      <c r="M51" s="96"/>
      <c r="N51" s="96"/>
      <c r="O51" s="96"/>
      <c r="P51" s="96"/>
      <c r="Q51" s="96"/>
      <c r="R51" s="96"/>
      <c r="S51" s="97"/>
      <c r="T51" s="12"/>
      <c r="U51" s="2"/>
      <c r="V51" s="2"/>
      <c r="W51" s="2"/>
      <c r="X51" s="2"/>
      <c r="Y51" s="3"/>
      <c r="Z51" s="2"/>
      <c r="AA51" s="1"/>
      <c r="AB51" s="1"/>
      <c r="AC51" s="1"/>
      <c r="AD51" s="336"/>
      <c r="AE51" s="336"/>
      <c r="AF51" s="343" t="s">
        <v>123</v>
      </c>
      <c r="AG51" s="337"/>
      <c r="AH51" s="337"/>
      <c r="AI51" s="337"/>
      <c r="AJ51" s="337"/>
    </row>
    <row r="52" spans="1:36" ht="19.5" customHeight="1" thickBot="1">
      <c r="A52" s="1"/>
      <c r="B52" s="1"/>
      <c r="C52" s="24"/>
      <c r="D52" s="112"/>
      <c r="E52" s="112"/>
      <c r="F52" s="112"/>
      <c r="G52" s="112"/>
      <c r="H52" s="112"/>
      <c r="I52" s="112"/>
      <c r="J52" s="112"/>
      <c r="K52" s="112"/>
      <c r="L52" s="112"/>
      <c r="M52" s="112"/>
      <c r="N52" s="112"/>
      <c r="O52" s="112"/>
      <c r="P52" s="112"/>
      <c r="Q52" s="112"/>
      <c r="R52" s="112"/>
      <c r="S52" s="113"/>
      <c r="T52" s="25"/>
      <c r="U52" s="2"/>
      <c r="V52" s="2"/>
      <c r="W52" s="2"/>
      <c r="X52" s="2"/>
      <c r="Y52" s="3"/>
      <c r="Z52" s="2"/>
      <c r="AA52" s="1"/>
      <c r="AB52" s="1"/>
      <c r="AC52" s="1"/>
      <c r="AD52" s="336"/>
      <c r="AE52" s="336"/>
      <c r="AF52" s="343" t="s">
        <v>125</v>
      </c>
      <c r="AG52" s="337"/>
      <c r="AH52" s="337"/>
      <c r="AI52" s="337"/>
      <c r="AJ52" s="337"/>
    </row>
    <row r="53" spans="1:36" ht="19.5" customHeight="1">
      <c r="A53" s="1"/>
      <c r="B53" s="1"/>
      <c r="C53" s="1"/>
      <c r="D53" s="1"/>
      <c r="E53" s="1"/>
      <c r="F53" s="1"/>
      <c r="G53" s="1"/>
      <c r="H53" s="1"/>
      <c r="I53" s="1"/>
      <c r="J53" s="1"/>
      <c r="K53" s="1"/>
      <c r="L53" s="1"/>
      <c r="M53" s="1"/>
      <c r="N53" s="1"/>
      <c r="O53" s="1"/>
      <c r="P53" s="1"/>
      <c r="Q53" s="1"/>
      <c r="R53" s="1"/>
      <c r="S53" s="2"/>
      <c r="T53" s="2"/>
      <c r="U53" s="2"/>
      <c r="V53" s="2"/>
      <c r="W53" s="2"/>
      <c r="X53" s="2"/>
      <c r="Y53" s="3"/>
      <c r="Z53" s="2"/>
      <c r="AA53" s="1"/>
      <c r="AB53" s="1"/>
      <c r="AC53" s="1"/>
      <c r="AD53" s="336"/>
      <c r="AE53" s="336"/>
      <c r="AF53" s="343"/>
      <c r="AG53" s="337"/>
      <c r="AH53" s="337"/>
      <c r="AI53" s="337"/>
      <c r="AJ53" s="337"/>
    </row>
    <row r="54" spans="1:36" ht="19.5" customHeight="1">
      <c r="A54" s="1"/>
      <c r="B54" s="1"/>
      <c r="C54" s="1"/>
      <c r="D54" s="1"/>
      <c r="E54" s="1"/>
      <c r="F54" s="1"/>
      <c r="G54" s="1"/>
      <c r="H54" s="1"/>
      <c r="I54" s="1"/>
      <c r="J54" s="1"/>
      <c r="K54" s="1"/>
      <c r="L54" s="1"/>
      <c r="M54" s="1"/>
      <c r="N54" s="1"/>
      <c r="O54" s="1"/>
      <c r="P54" s="1"/>
      <c r="Q54" s="1"/>
      <c r="R54" s="1"/>
      <c r="S54" s="2"/>
      <c r="T54" s="2"/>
      <c r="U54" s="2"/>
      <c r="V54" s="2"/>
      <c r="W54" s="2"/>
      <c r="X54" s="2"/>
      <c r="Y54" s="3"/>
      <c r="Z54" s="2"/>
      <c r="AA54" s="1"/>
      <c r="AB54" s="1"/>
      <c r="AC54" s="1"/>
      <c r="AD54" s="336"/>
      <c r="AE54" s="336"/>
      <c r="AF54" s="343"/>
      <c r="AG54" s="337"/>
      <c r="AH54" s="337"/>
      <c r="AI54" s="337"/>
      <c r="AJ54" s="337"/>
    </row>
    <row r="55" spans="1:36" ht="19.5" customHeight="1">
      <c r="A55" s="1"/>
      <c r="B55" s="1"/>
      <c r="C55" s="1"/>
      <c r="D55" s="1"/>
      <c r="E55" s="1"/>
      <c r="F55" s="1"/>
      <c r="G55" s="1"/>
      <c r="H55" s="1"/>
      <c r="I55" s="1"/>
      <c r="J55" s="1"/>
      <c r="K55" s="1"/>
      <c r="L55" s="1"/>
      <c r="M55" s="1"/>
      <c r="N55" s="1"/>
      <c r="O55" s="1"/>
      <c r="P55" s="1"/>
      <c r="Q55" s="1"/>
      <c r="R55" s="1"/>
      <c r="S55" s="2"/>
      <c r="T55" s="2"/>
      <c r="U55" s="2"/>
      <c r="V55" s="2"/>
      <c r="W55" s="2"/>
      <c r="X55" s="2"/>
      <c r="Y55" s="3"/>
      <c r="Z55" s="2"/>
      <c r="AA55" s="1"/>
      <c r="AB55" s="1"/>
      <c r="AC55" s="1"/>
      <c r="AD55" s="336"/>
      <c r="AE55" s="336"/>
      <c r="AF55" s="343">
        <f>IF(AB15="一般","1000",IF(AB15="大学","1000",500))</f>
        <v>500</v>
      </c>
      <c r="AG55" s="337"/>
      <c r="AH55" s="337"/>
      <c r="AI55" s="337"/>
      <c r="AJ55" s="337"/>
    </row>
    <row r="56" spans="1:36" ht="19.5" customHeight="1">
      <c r="A56" s="1"/>
      <c r="B56" s="1"/>
      <c r="C56" s="1"/>
      <c r="D56" s="1"/>
      <c r="E56" s="1"/>
      <c r="F56" s="1"/>
      <c r="G56" s="1"/>
      <c r="H56" s="1"/>
      <c r="I56" s="1"/>
      <c r="J56" s="1"/>
      <c r="K56" s="1"/>
      <c r="L56" s="1"/>
      <c r="M56" s="1"/>
      <c r="N56" s="1"/>
      <c r="O56" s="1"/>
      <c r="P56" s="1"/>
      <c r="Q56" s="1"/>
      <c r="R56" s="1"/>
      <c r="S56" s="2"/>
      <c r="T56" s="2"/>
      <c r="U56" s="2"/>
      <c r="V56" s="2"/>
      <c r="W56" s="2"/>
      <c r="X56" s="2"/>
      <c r="Y56" s="3"/>
      <c r="Z56" s="2"/>
      <c r="AA56" s="1"/>
      <c r="AB56" s="1"/>
      <c r="AC56" s="1"/>
      <c r="AD56" s="336"/>
      <c r="AE56" s="336"/>
      <c r="AF56" s="342"/>
      <c r="AG56" s="337"/>
      <c r="AH56" s="337"/>
      <c r="AI56" s="337"/>
      <c r="AJ56" s="337"/>
    </row>
    <row r="57" spans="1:36" ht="14.25" customHeight="1">
      <c r="A57" s="1"/>
      <c r="B57" s="1"/>
      <c r="C57" s="1"/>
      <c r="D57" s="1"/>
      <c r="E57" s="1"/>
      <c r="F57" s="1"/>
      <c r="G57" s="1"/>
      <c r="H57" s="1"/>
      <c r="I57" s="1"/>
      <c r="J57" s="1"/>
      <c r="K57" s="1"/>
      <c r="L57" s="1"/>
      <c r="M57" s="1"/>
      <c r="N57" s="1"/>
      <c r="O57" s="1"/>
      <c r="P57" s="1"/>
      <c r="Q57" s="1"/>
      <c r="R57" s="1"/>
      <c r="S57" s="2"/>
      <c r="T57" s="2"/>
      <c r="U57" s="2"/>
      <c r="V57" s="2"/>
      <c r="W57" s="2"/>
      <c r="X57" s="2"/>
      <c r="Y57" s="3"/>
      <c r="Z57" s="2"/>
      <c r="AA57" s="1"/>
      <c r="AB57" s="1"/>
      <c r="AC57" s="1"/>
      <c r="AD57" s="336"/>
      <c r="AE57" s="336"/>
      <c r="AF57" s="342"/>
      <c r="AG57" s="337"/>
      <c r="AH57" s="337"/>
      <c r="AI57" s="337"/>
      <c r="AJ57" s="337"/>
    </row>
    <row r="58" spans="1:36" ht="14.25" customHeight="1">
      <c r="A58" s="1"/>
      <c r="B58" s="1"/>
      <c r="C58" s="1"/>
      <c r="D58" s="1"/>
      <c r="E58" s="1"/>
      <c r="F58" s="1"/>
      <c r="G58" s="1"/>
      <c r="H58" s="1"/>
      <c r="I58" s="1"/>
      <c r="J58" s="1"/>
      <c r="K58" s="1"/>
      <c r="L58" s="1"/>
      <c r="M58" s="1"/>
      <c r="N58" s="1"/>
      <c r="O58" s="1"/>
      <c r="P58" s="1"/>
      <c r="Q58" s="1"/>
      <c r="R58" s="1"/>
      <c r="S58" s="2"/>
      <c r="T58" s="2"/>
      <c r="U58" s="2"/>
      <c r="V58" s="2"/>
      <c r="W58" s="2"/>
      <c r="X58" s="2"/>
      <c r="Y58" s="3"/>
      <c r="Z58" s="2"/>
      <c r="AA58" s="1"/>
      <c r="AB58" s="1"/>
      <c r="AC58" s="1"/>
      <c r="AD58" s="336"/>
      <c r="AE58" s="336"/>
      <c r="AF58" s="342"/>
      <c r="AG58" s="337"/>
      <c r="AH58" s="337"/>
      <c r="AI58" s="337"/>
      <c r="AJ58" s="337"/>
    </row>
    <row r="59" spans="1:36" ht="14.25" customHeight="1">
      <c r="A59" s="1"/>
      <c r="B59" s="1"/>
      <c r="C59" s="1"/>
      <c r="D59" s="1"/>
      <c r="E59" s="1"/>
      <c r="F59" s="1"/>
      <c r="G59" s="1"/>
      <c r="H59" s="1"/>
      <c r="I59" s="1"/>
      <c r="J59" s="1"/>
      <c r="K59" s="1"/>
      <c r="L59" s="1"/>
      <c r="M59" s="1"/>
      <c r="N59" s="1"/>
      <c r="O59" s="1"/>
      <c r="P59" s="1"/>
      <c r="Q59" s="1"/>
      <c r="R59" s="1"/>
      <c r="S59" s="2"/>
      <c r="T59" s="2"/>
      <c r="U59" s="2"/>
      <c r="V59" s="2"/>
      <c r="W59" s="2"/>
      <c r="X59" s="2"/>
      <c r="Y59" s="3"/>
      <c r="Z59" s="2"/>
      <c r="AA59" s="1"/>
      <c r="AB59" s="1"/>
      <c r="AC59" s="1"/>
      <c r="AD59" s="336"/>
      <c r="AE59" s="336"/>
      <c r="AF59" s="336"/>
      <c r="AG59" s="337"/>
      <c r="AH59" s="337"/>
      <c r="AI59" s="337"/>
      <c r="AJ59" s="337"/>
    </row>
    <row r="60" spans="1:36" ht="14.25" customHeight="1">
      <c r="A60" s="1"/>
      <c r="B60" s="1"/>
      <c r="C60" s="1"/>
      <c r="D60" s="1"/>
      <c r="E60" s="1"/>
      <c r="F60" s="1"/>
      <c r="G60" s="1"/>
      <c r="H60" s="1"/>
      <c r="I60" s="1"/>
      <c r="J60" s="1"/>
      <c r="K60" s="1"/>
      <c r="L60" s="1"/>
      <c r="M60" s="1"/>
      <c r="N60" s="1"/>
      <c r="O60" s="1"/>
      <c r="P60" s="1"/>
      <c r="Q60" s="1"/>
      <c r="R60" s="1"/>
      <c r="S60" s="2"/>
      <c r="T60" s="2"/>
      <c r="U60" s="2"/>
      <c r="V60" s="2"/>
      <c r="W60" s="2"/>
      <c r="X60" s="2"/>
      <c r="Y60" s="3"/>
      <c r="Z60" s="2"/>
      <c r="AA60" s="1"/>
      <c r="AB60" s="1"/>
      <c r="AC60" s="1"/>
      <c r="AD60" s="336"/>
      <c r="AE60" s="336"/>
      <c r="AF60" s="336"/>
      <c r="AG60" s="337"/>
      <c r="AH60" s="337"/>
      <c r="AI60" s="337"/>
      <c r="AJ60" s="337"/>
    </row>
    <row r="61" spans="1:36" ht="14.25" customHeight="1">
      <c r="A61" s="1"/>
      <c r="B61" s="1"/>
      <c r="C61" s="1"/>
      <c r="D61" s="1"/>
      <c r="E61" s="1"/>
      <c r="F61" s="1"/>
      <c r="G61" s="1"/>
      <c r="H61" s="1"/>
      <c r="I61" s="1"/>
      <c r="J61" s="1"/>
      <c r="K61" s="1"/>
      <c r="L61" s="1"/>
      <c r="M61" s="1"/>
      <c r="N61" s="1"/>
      <c r="O61" s="1"/>
      <c r="P61" s="1"/>
      <c r="Q61" s="1"/>
      <c r="R61" s="1"/>
      <c r="S61" s="2"/>
      <c r="T61" s="2"/>
      <c r="U61" s="2"/>
      <c r="V61" s="2"/>
      <c r="W61" s="2"/>
      <c r="X61" s="2"/>
      <c r="Y61" s="3"/>
      <c r="Z61" s="2"/>
      <c r="AA61" s="1"/>
      <c r="AB61" s="1"/>
      <c r="AC61" s="1"/>
      <c r="AD61" s="336"/>
      <c r="AE61" s="336"/>
      <c r="AF61" s="336"/>
      <c r="AG61" s="337"/>
      <c r="AH61" s="337"/>
      <c r="AI61" s="337"/>
      <c r="AJ61" s="337"/>
    </row>
    <row r="62" spans="1:36" ht="14.25" customHeight="1">
      <c r="A62" s="1"/>
      <c r="B62" s="1"/>
      <c r="C62" s="1"/>
      <c r="D62" s="1"/>
      <c r="E62" s="1"/>
      <c r="F62" s="1"/>
      <c r="G62" s="1"/>
      <c r="H62" s="1"/>
      <c r="I62" s="1"/>
      <c r="J62" s="1"/>
      <c r="K62" s="1"/>
      <c r="L62" s="1"/>
      <c r="M62" s="1"/>
      <c r="N62" s="1"/>
      <c r="O62" s="1"/>
      <c r="P62" s="1"/>
      <c r="Q62" s="1"/>
      <c r="R62" s="1"/>
      <c r="S62" s="2"/>
      <c r="T62" s="2"/>
      <c r="U62" s="2"/>
      <c r="V62" s="2"/>
      <c r="W62" s="2"/>
      <c r="X62" s="2"/>
      <c r="Y62" s="3"/>
      <c r="Z62" s="2"/>
      <c r="AA62" s="1"/>
      <c r="AB62" s="1"/>
      <c r="AC62" s="1"/>
      <c r="AD62" s="336"/>
      <c r="AE62" s="336"/>
      <c r="AF62" s="336"/>
      <c r="AG62" s="337"/>
      <c r="AH62" s="337"/>
      <c r="AI62" s="337"/>
      <c r="AJ62" s="337"/>
    </row>
    <row r="63" spans="1:36" ht="14.25" customHeight="1">
      <c r="A63" s="1"/>
      <c r="B63" s="1"/>
      <c r="C63" s="1"/>
      <c r="D63" s="1"/>
      <c r="E63" s="1"/>
      <c r="F63" s="1"/>
      <c r="G63" s="1"/>
      <c r="H63" s="1"/>
      <c r="I63" s="1"/>
      <c r="J63" s="1"/>
      <c r="K63" s="1"/>
      <c r="L63" s="1"/>
      <c r="M63" s="1"/>
      <c r="N63" s="1"/>
      <c r="O63" s="1"/>
      <c r="P63" s="1"/>
      <c r="Q63" s="1"/>
      <c r="R63" s="1"/>
      <c r="S63" s="2"/>
      <c r="T63" s="2"/>
      <c r="U63" s="2"/>
      <c r="V63" s="2"/>
      <c r="W63" s="2"/>
      <c r="X63" s="2"/>
      <c r="Y63" s="3"/>
      <c r="Z63" s="2"/>
      <c r="AA63" s="1"/>
      <c r="AB63" s="1"/>
      <c r="AC63" s="1"/>
      <c r="AD63" s="336"/>
      <c r="AE63" s="336"/>
      <c r="AF63" s="336"/>
      <c r="AG63" s="337"/>
      <c r="AH63" s="337"/>
      <c r="AI63" s="337"/>
      <c r="AJ63" s="337"/>
    </row>
    <row r="64" spans="1:36" ht="14.25" customHeight="1">
      <c r="A64" s="1"/>
      <c r="B64" s="1"/>
      <c r="C64" s="1"/>
      <c r="D64" s="1"/>
      <c r="E64" s="1"/>
      <c r="F64" s="1"/>
      <c r="G64" s="1"/>
      <c r="H64" s="1"/>
      <c r="I64" s="1"/>
      <c r="J64" s="1"/>
      <c r="K64" s="1"/>
      <c r="L64" s="1"/>
      <c r="M64" s="1"/>
      <c r="N64" s="1"/>
      <c r="O64" s="1"/>
      <c r="P64" s="1"/>
      <c r="Q64" s="1"/>
      <c r="R64" s="1"/>
      <c r="S64" s="2"/>
      <c r="T64" s="2"/>
      <c r="U64" s="2"/>
      <c r="V64" s="2"/>
      <c r="W64" s="2"/>
      <c r="X64" s="2"/>
      <c r="Y64" s="3"/>
      <c r="Z64" s="2"/>
      <c r="AA64" s="1"/>
      <c r="AB64" s="1"/>
      <c r="AC64" s="1"/>
      <c r="AD64" s="336"/>
      <c r="AE64" s="336"/>
      <c r="AF64" s="336"/>
      <c r="AG64" s="337"/>
      <c r="AH64" s="337"/>
      <c r="AI64" s="337"/>
      <c r="AJ64" s="337"/>
    </row>
    <row r="65" spans="1:36" ht="14.25" customHeight="1">
      <c r="A65" s="1"/>
      <c r="B65" s="1"/>
      <c r="C65" s="1"/>
      <c r="D65" s="1"/>
      <c r="E65" s="1"/>
      <c r="F65" s="1"/>
      <c r="G65" s="1"/>
      <c r="H65" s="1"/>
      <c r="I65" s="1"/>
      <c r="J65" s="1"/>
      <c r="K65" s="1"/>
      <c r="L65" s="1"/>
      <c r="M65" s="1"/>
      <c r="N65" s="1"/>
      <c r="O65" s="1"/>
      <c r="P65" s="1"/>
      <c r="Q65" s="1"/>
      <c r="R65" s="1"/>
      <c r="S65" s="2"/>
      <c r="T65" s="2"/>
      <c r="U65" s="2"/>
      <c r="V65" s="2"/>
      <c r="W65" s="2"/>
      <c r="X65" s="2"/>
      <c r="Y65" s="3"/>
      <c r="Z65" s="2"/>
      <c r="AA65" s="1"/>
      <c r="AB65" s="1"/>
      <c r="AC65" s="1"/>
      <c r="AD65" s="336"/>
      <c r="AE65" s="336"/>
      <c r="AF65" s="336"/>
      <c r="AG65" s="337"/>
      <c r="AH65" s="337"/>
      <c r="AI65" s="337"/>
      <c r="AJ65" s="337"/>
    </row>
    <row r="66" spans="1:36" ht="14.25" customHeight="1">
      <c r="A66" s="1"/>
      <c r="B66" s="1"/>
      <c r="C66" s="1"/>
      <c r="D66" s="1"/>
      <c r="E66" s="1"/>
      <c r="F66" s="1"/>
      <c r="G66" s="1"/>
      <c r="H66" s="1"/>
      <c r="I66" s="1"/>
      <c r="J66" s="1"/>
      <c r="K66" s="1"/>
      <c r="L66" s="1"/>
      <c r="M66" s="1"/>
      <c r="N66" s="1"/>
      <c r="O66" s="1"/>
      <c r="P66" s="1"/>
      <c r="Q66" s="1"/>
      <c r="R66" s="1"/>
      <c r="S66" s="2"/>
      <c r="T66" s="2"/>
      <c r="U66" s="2"/>
      <c r="V66" s="2"/>
      <c r="W66" s="2"/>
      <c r="X66" s="2"/>
      <c r="Y66" s="3"/>
      <c r="Z66" s="2"/>
      <c r="AA66" s="1"/>
      <c r="AB66" s="1"/>
      <c r="AC66" s="1"/>
      <c r="AD66" s="336"/>
      <c r="AE66" s="336"/>
      <c r="AF66" s="336"/>
      <c r="AG66" s="337"/>
      <c r="AH66" s="337"/>
      <c r="AI66" s="337"/>
      <c r="AJ66" s="337"/>
    </row>
    <row r="67" spans="1:36" ht="14.25" customHeight="1">
      <c r="A67" s="1"/>
      <c r="B67" s="1"/>
      <c r="C67" s="1"/>
      <c r="D67" s="1"/>
      <c r="E67" s="1"/>
      <c r="F67" s="1"/>
      <c r="G67" s="1"/>
      <c r="H67" s="1"/>
      <c r="I67" s="1"/>
      <c r="J67" s="1"/>
      <c r="K67" s="1"/>
      <c r="L67" s="1"/>
      <c r="M67" s="1"/>
      <c r="N67" s="1"/>
      <c r="O67" s="1"/>
      <c r="P67" s="1"/>
      <c r="Q67" s="1"/>
      <c r="R67" s="1"/>
      <c r="S67" s="2"/>
      <c r="T67" s="2"/>
      <c r="U67" s="2"/>
      <c r="V67" s="2"/>
      <c r="W67" s="2"/>
      <c r="X67" s="2"/>
      <c r="Y67" s="3"/>
      <c r="Z67" s="2"/>
      <c r="AA67" s="1"/>
      <c r="AB67" s="1"/>
      <c r="AC67" s="1"/>
      <c r="AD67" s="336"/>
      <c r="AE67" s="336"/>
      <c r="AF67" s="336"/>
      <c r="AG67" s="337"/>
      <c r="AH67" s="337"/>
      <c r="AI67" s="337"/>
      <c r="AJ67" s="337"/>
    </row>
    <row r="68" spans="1:36" ht="14.25" customHeight="1">
      <c r="A68" s="1"/>
      <c r="B68" s="1"/>
      <c r="C68" s="1"/>
      <c r="D68" s="1"/>
      <c r="E68" s="1"/>
      <c r="F68" s="1"/>
      <c r="G68" s="1"/>
      <c r="H68" s="1"/>
      <c r="I68" s="1"/>
      <c r="J68" s="1"/>
      <c r="K68" s="1"/>
      <c r="L68" s="1"/>
      <c r="M68" s="1"/>
      <c r="N68" s="1"/>
      <c r="O68" s="1"/>
      <c r="P68" s="1"/>
      <c r="Q68" s="1"/>
      <c r="R68" s="1"/>
      <c r="S68" s="2"/>
      <c r="T68" s="2"/>
      <c r="U68" s="2"/>
      <c r="V68" s="2"/>
      <c r="W68" s="2"/>
      <c r="X68" s="2"/>
      <c r="Y68" s="3"/>
      <c r="Z68" s="2"/>
      <c r="AA68" s="1"/>
      <c r="AB68" s="1"/>
      <c r="AC68" s="1"/>
      <c r="AD68" s="336"/>
      <c r="AE68" s="336"/>
      <c r="AF68" s="336"/>
      <c r="AG68" s="337"/>
      <c r="AH68" s="337"/>
      <c r="AI68" s="337"/>
      <c r="AJ68" s="337"/>
    </row>
    <row r="69" spans="1:36" ht="14.25" customHeight="1">
      <c r="A69" s="1"/>
      <c r="B69" s="1"/>
      <c r="C69" s="1"/>
      <c r="D69" s="1"/>
      <c r="E69" s="1"/>
      <c r="F69" s="1"/>
      <c r="G69" s="1"/>
      <c r="H69" s="1"/>
      <c r="I69" s="1"/>
      <c r="J69" s="1"/>
      <c r="K69" s="1"/>
      <c r="L69" s="1"/>
      <c r="M69" s="1"/>
      <c r="N69" s="1"/>
      <c r="O69" s="1"/>
      <c r="P69" s="1"/>
      <c r="Q69" s="1"/>
      <c r="R69" s="1"/>
      <c r="S69" s="2"/>
      <c r="T69" s="2"/>
      <c r="U69" s="2"/>
      <c r="V69" s="2"/>
      <c r="W69" s="2"/>
      <c r="X69" s="2"/>
      <c r="Y69" s="3"/>
      <c r="Z69" s="2"/>
      <c r="AA69" s="1"/>
      <c r="AB69" s="1"/>
      <c r="AC69" s="1"/>
      <c r="AD69" s="336"/>
      <c r="AE69" s="336"/>
      <c r="AF69" s="336"/>
      <c r="AG69" s="337"/>
      <c r="AH69" s="337"/>
      <c r="AI69" s="337"/>
      <c r="AJ69" s="337"/>
    </row>
    <row r="70" spans="1:36" ht="14.25" customHeight="1">
      <c r="A70" s="1"/>
      <c r="B70" s="1"/>
      <c r="C70" s="1"/>
      <c r="D70" s="1"/>
      <c r="E70" s="1"/>
      <c r="F70" s="1"/>
      <c r="G70" s="1"/>
      <c r="H70" s="1"/>
      <c r="I70" s="1"/>
      <c r="J70" s="1"/>
      <c r="K70" s="1"/>
      <c r="L70" s="1"/>
      <c r="M70" s="1"/>
      <c r="N70" s="1"/>
      <c r="O70" s="1"/>
      <c r="P70" s="1"/>
      <c r="Q70" s="1"/>
      <c r="R70" s="1"/>
      <c r="S70" s="2"/>
      <c r="T70" s="2"/>
      <c r="U70" s="2"/>
      <c r="V70" s="2"/>
      <c r="W70" s="2"/>
      <c r="X70" s="2"/>
      <c r="Y70" s="3"/>
      <c r="Z70" s="2"/>
      <c r="AA70" s="1"/>
      <c r="AB70" s="1"/>
      <c r="AC70" s="1"/>
      <c r="AD70" s="336"/>
      <c r="AE70" s="336"/>
      <c r="AF70" s="336"/>
      <c r="AG70" s="337"/>
      <c r="AH70" s="337"/>
      <c r="AI70" s="337"/>
      <c r="AJ70" s="337"/>
    </row>
    <row r="71" spans="1:36" ht="14.25" customHeight="1">
      <c r="A71" s="1"/>
      <c r="B71" s="1"/>
      <c r="C71" s="1"/>
      <c r="D71" s="1"/>
      <c r="E71" s="1"/>
      <c r="F71" s="1"/>
      <c r="G71" s="1"/>
      <c r="H71" s="1"/>
      <c r="I71" s="1"/>
      <c r="J71" s="1"/>
      <c r="K71" s="1"/>
      <c r="L71" s="1"/>
      <c r="M71" s="1"/>
      <c r="N71" s="1"/>
      <c r="O71" s="1"/>
      <c r="P71" s="1"/>
      <c r="Q71" s="1"/>
      <c r="R71" s="1"/>
      <c r="S71" s="2"/>
      <c r="T71" s="2"/>
      <c r="U71" s="2"/>
      <c r="V71" s="2"/>
      <c r="W71" s="2"/>
      <c r="X71" s="2"/>
      <c r="Y71" s="3"/>
      <c r="Z71" s="2"/>
      <c r="AA71" s="1"/>
      <c r="AB71" s="1"/>
      <c r="AC71" s="1"/>
      <c r="AD71" s="336"/>
      <c r="AE71" s="336"/>
      <c r="AF71" s="336"/>
      <c r="AG71" s="337"/>
      <c r="AH71" s="337"/>
      <c r="AI71" s="337"/>
      <c r="AJ71" s="337"/>
    </row>
    <row r="72" spans="1:36" ht="14.25" customHeight="1">
      <c r="A72" s="1"/>
      <c r="B72" s="1"/>
      <c r="C72" s="1"/>
      <c r="D72" s="1"/>
      <c r="E72" s="1"/>
      <c r="F72" s="1"/>
      <c r="G72" s="1"/>
      <c r="H72" s="1"/>
      <c r="I72" s="1"/>
      <c r="J72" s="1"/>
      <c r="K72" s="1"/>
      <c r="L72" s="1"/>
      <c r="M72" s="1"/>
      <c r="N72" s="1"/>
      <c r="O72" s="1"/>
      <c r="P72" s="1"/>
      <c r="Q72" s="1"/>
      <c r="R72" s="1"/>
      <c r="S72" s="2"/>
      <c r="T72" s="2"/>
      <c r="U72" s="2"/>
      <c r="V72" s="2"/>
      <c r="W72" s="2"/>
      <c r="X72" s="2"/>
      <c r="Y72" s="3"/>
      <c r="Z72" s="2"/>
      <c r="AA72" s="1"/>
      <c r="AB72" s="1"/>
      <c r="AC72" s="1"/>
      <c r="AD72" s="336"/>
      <c r="AE72" s="336"/>
      <c r="AF72" s="336"/>
      <c r="AG72" s="337"/>
      <c r="AH72" s="337"/>
      <c r="AI72" s="337"/>
      <c r="AJ72" s="337"/>
    </row>
    <row r="73" spans="1:36" ht="14.25" customHeight="1">
      <c r="A73" s="1"/>
      <c r="B73" s="1"/>
      <c r="C73" s="1"/>
      <c r="D73" s="1"/>
      <c r="E73" s="1"/>
      <c r="F73" s="1"/>
      <c r="G73" s="1"/>
      <c r="H73" s="1"/>
      <c r="I73" s="1"/>
      <c r="J73" s="1"/>
      <c r="K73" s="1"/>
      <c r="L73" s="1"/>
      <c r="M73" s="1"/>
      <c r="N73" s="1"/>
      <c r="O73" s="1"/>
      <c r="P73" s="1"/>
      <c r="Q73" s="1"/>
      <c r="R73" s="1"/>
      <c r="S73" s="2"/>
      <c r="T73" s="2"/>
      <c r="U73" s="2"/>
      <c r="V73" s="2"/>
      <c r="W73" s="2"/>
      <c r="X73" s="2"/>
      <c r="Y73" s="3"/>
      <c r="Z73" s="2"/>
      <c r="AA73" s="1"/>
      <c r="AB73" s="1"/>
      <c r="AC73" s="1"/>
      <c r="AD73" s="336"/>
      <c r="AE73" s="336"/>
      <c r="AF73" s="336"/>
      <c r="AG73" s="337"/>
      <c r="AH73" s="337"/>
      <c r="AI73" s="337"/>
      <c r="AJ73" s="337"/>
    </row>
    <row r="74" spans="1:36" ht="14.25" customHeight="1">
      <c r="A74" s="1"/>
      <c r="B74" s="1"/>
      <c r="C74" s="1"/>
      <c r="D74" s="1"/>
      <c r="E74" s="1"/>
      <c r="F74" s="1"/>
      <c r="G74" s="1"/>
      <c r="H74" s="1"/>
      <c r="I74" s="1"/>
      <c r="J74" s="1"/>
      <c r="K74" s="1"/>
      <c r="L74" s="1"/>
      <c r="M74" s="1"/>
      <c r="N74" s="1"/>
      <c r="O74" s="1"/>
      <c r="P74" s="1"/>
      <c r="Q74" s="1"/>
      <c r="R74" s="1"/>
      <c r="S74" s="2"/>
      <c r="T74" s="2"/>
      <c r="U74" s="2"/>
      <c r="V74" s="2"/>
      <c r="W74" s="2"/>
      <c r="X74" s="2"/>
      <c r="Y74" s="3"/>
      <c r="Z74" s="2"/>
      <c r="AA74" s="1"/>
      <c r="AB74" s="1"/>
      <c r="AC74" s="1"/>
      <c r="AD74" s="336"/>
      <c r="AE74" s="336"/>
      <c r="AF74" s="336"/>
      <c r="AG74" s="337"/>
      <c r="AH74" s="337"/>
      <c r="AI74" s="337"/>
      <c r="AJ74" s="337"/>
    </row>
    <row r="75" spans="1:36" ht="14.25" customHeight="1">
      <c r="A75" s="1"/>
      <c r="B75" s="1"/>
      <c r="C75" s="1"/>
      <c r="D75" s="1"/>
      <c r="E75" s="1"/>
      <c r="F75" s="1"/>
      <c r="G75" s="1"/>
      <c r="H75" s="1"/>
      <c r="I75" s="1"/>
      <c r="J75" s="1"/>
      <c r="K75" s="1"/>
      <c r="L75" s="1"/>
      <c r="M75" s="1"/>
      <c r="N75" s="1"/>
      <c r="O75" s="1"/>
      <c r="P75" s="1"/>
      <c r="Q75" s="1"/>
      <c r="R75" s="1"/>
      <c r="S75" s="2"/>
      <c r="T75" s="2"/>
      <c r="U75" s="2"/>
      <c r="V75" s="2"/>
      <c r="W75" s="2"/>
      <c r="X75" s="2"/>
      <c r="Y75" s="3"/>
      <c r="Z75" s="2"/>
      <c r="AA75" s="1"/>
      <c r="AB75" s="1"/>
      <c r="AC75" s="1"/>
      <c r="AD75" s="336"/>
      <c r="AE75" s="336"/>
      <c r="AF75" s="336"/>
      <c r="AG75" s="337"/>
      <c r="AH75" s="337"/>
      <c r="AI75" s="337"/>
      <c r="AJ75" s="337"/>
    </row>
    <row r="76" spans="1:36" ht="14.25" customHeight="1">
      <c r="A76" s="1"/>
      <c r="B76" s="1"/>
      <c r="C76" s="1"/>
      <c r="D76" s="1"/>
      <c r="E76" s="1"/>
      <c r="F76" s="1"/>
      <c r="G76" s="1"/>
      <c r="H76" s="1"/>
      <c r="I76" s="1"/>
      <c r="J76" s="1"/>
      <c r="K76" s="1"/>
      <c r="L76" s="1"/>
      <c r="M76" s="1"/>
      <c r="N76" s="1"/>
      <c r="O76" s="1"/>
      <c r="P76" s="1"/>
      <c r="Q76" s="1"/>
      <c r="R76" s="1"/>
      <c r="S76" s="2"/>
      <c r="T76" s="2"/>
      <c r="U76" s="2"/>
      <c r="V76" s="2"/>
      <c r="W76" s="2"/>
      <c r="X76" s="2"/>
      <c r="Y76" s="3"/>
      <c r="Z76" s="2"/>
      <c r="AA76" s="1"/>
      <c r="AB76" s="1"/>
      <c r="AC76" s="1"/>
      <c r="AD76" s="336"/>
      <c r="AE76" s="336"/>
      <c r="AF76" s="336"/>
      <c r="AG76" s="337"/>
      <c r="AH76" s="337"/>
      <c r="AI76" s="337"/>
      <c r="AJ76" s="337"/>
    </row>
    <row r="77" spans="1:36" ht="14.25" customHeight="1">
      <c r="A77" s="1"/>
      <c r="B77" s="1"/>
      <c r="C77" s="1"/>
      <c r="D77" s="1"/>
      <c r="E77" s="1"/>
      <c r="F77" s="1"/>
      <c r="G77" s="1"/>
      <c r="H77" s="1"/>
      <c r="I77" s="1"/>
      <c r="J77" s="1"/>
      <c r="K77" s="1"/>
      <c r="L77" s="1"/>
      <c r="M77" s="1"/>
      <c r="N77" s="1"/>
      <c r="O77" s="1"/>
      <c r="P77" s="1"/>
      <c r="Q77" s="1"/>
      <c r="R77" s="1"/>
      <c r="S77" s="2"/>
      <c r="T77" s="2"/>
      <c r="U77" s="2"/>
      <c r="V77" s="2"/>
      <c r="W77" s="2"/>
      <c r="X77" s="2"/>
      <c r="Y77" s="3"/>
      <c r="Z77" s="2"/>
      <c r="AA77" s="1"/>
      <c r="AB77" s="1"/>
      <c r="AC77" s="1"/>
      <c r="AD77" s="336"/>
      <c r="AE77" s="336"/>
      <c r="AF77" s="336"/>
      <c r="AG77" s="337"/>
      <c r="AH77" s="337"/>
      <c r="AI77" s="337"/>
      <c r="AJ77" s="337"/>
    </row>
    <row r="78" spans="1:36" ht="14.25" customHeight="1">
      <c r="A78" s="1"/>
      <c r="B78" s="1"/>
      <c r="C78" s="1"/>
      <c r="D78" s="1"/>
      <c r="E78" s="1"/>
      <c r="F78" s="1"/>
      <c r="G78" s="1"/>
      <c r="H78" s="1"/>
      <c r="I78" s="1"/>
      <c r="J78" s="1"/>
      <c r="K78" s="1"/>
      <c r="L78" s="1"/>
      <c r="M78" s="1"/>
      <c r="N78" s="1"/>
      <c r="O78" s="1"/>
      <c r="P78" s="1"/>
      <c r="Q78" s="1"/>
      <c r="R78" s="1"/>
      <c r="S78" s="2"/>
      <c r="T78" s="2"/>
      <c r="U78" s="2"/>
      <c r="V78" s="2"/>
      <c r="W78" s="2"/>
      <c r="X78" s="2"/>
      <c r="Y78" s="3"/>
      <c r="Z78" s="2"/>
      <c r="AA78" s="1"/>
      <c r="AB78" s="1"/>
      <c r="AC78" s="1"/>
      <c r="AD78" s="336"/>
      <c r="AE78" s="336"/>
      <c r="AF78" s="336"/>
      <c r="AG78" s="337"/>
      <c r="AH78" s="337"/>
      <c r="AI78" s="337"/>
      <c r="AJ78" s="337"/>
    </row>
    <row r="79" spans="1:36" ht="14.25" customHeight="1">
      <c r="A79" s="1"/>
      <c r="B79" s="1"/>
      <c r="C79" s="1"/>
      <c r="D79" s="1"/>
      <c r="E79" s="1"/>
      <c r="F79" s="1"/>
      <c r="G79" s="1"/>
      <c r="H79" s="1"/>
      <c r="I79" s="1"/>
      <c r="J79" s="1"/>
      <c r="K79" s="1"/>
      <c r="L79" s="1"/>
      <c r="M79" s="1"/>
      <c r="N79" s="1"/>
      <c r="O79" s="1"/>
      <c r="P79" s="1"/>
      <c r="Q79" s="1"/>
      <c r="R79" s="1"/>
      <c r="S79" s="2"/>
      <c r="T79" s="2"/>
      <c r="U79" s="2"/>
      <c r="V79" s="2"/>
      <c r="W79" s="2"/>
      <c r="X79" s="2"/>
      <c r="Y79" s="3"/>
      <c r="Z79" s="2"/>
      <c r="AA79" s="1"/>
      <c r="AB79" s="1"/>
      <c r="AC79" s="1"/>
      <c r="AD79" s="336"/>
      <c r="AE79" s="336"/>
      <c r="AF79" s="336"/>
      <c r="AG79" s="337"/>
      <c r="AH79" s="337"/>
      <c r="AI79" s="337"/>
      <c r="AJ79" s="337"/>
    </row>
    <row r="80" spans="1:36" ht="14.25" customHeight="1">
      <c r="A80" s="1"/>
      <c r="B80" s="1"/>
      <c r="C80" s="1"/>
      <c r="D80" s="1"/>
      <c r="E80" s="1"/>
      <c r="F80" s="1"/>
      <c r="G80" s="1"/>
      <c r="H80" s="1"/>
      <c r="I80" s="1"/>
      <c r="J80" s="1"/>
      <c r="K80" s="1"/>
      <c r="L80" s="1"/>
      <c r="M80" s="1"/>
      <c r="N80" s="1"/>
      <c r="O80" s="1"/>
      <c r="P80" s="1"/>
      <c r="Q80" s="1"/>
      <c r="R80" s="1"/>
      <c r="S80" s="2"/>
      <c r="T80" s="2"/>
      <c r="U80" s="2"/>
      <c r="V80" s="2"/>
      <c r="W80" s="2"/>
      <c r="X80" s="2"/>
      <c r="Y80" s="3"/>
      <c r="Z80" s="2"/>
      <c r="AA80" s="1"/>
      <c r="AB80" s="1"/>
      <c r="AC80" s="1"/>
      <c r="AD80" s="336"/>
      <c r="AE80" s="336"/>
      <c r="AF80" s="336"/>
      <c r="AG80" s="337"/>
      <c r="AH80" s="337"/>
      <c r="AI80" s="337"/>
      <c r="AJ80" s="337"/>
    </row>
    <row r="81" spans="1:36" ht="14.25" customHeight="1">
      <c r="A81" s="1"/>
      <c r="B81" s="1"/>
      <c r="C81" s="1"/>
      <c r="D81" s="1"/>
      <c r="E81" s="1"/>
      <c r="F81" s="1"/>
      <c r="G81" s="1"/>
      <c r="H81" s="1"/>
      <c r="I81" s="1"/>
      <c r="J81" s="1"/>
      <c r="K81" s="1"/>
      <c r="L81" s="1"/>
      <c r="M81" s="1"/>
      <c r="N81" s="1"/>
      <c r="O81" s="1"/>
      <c r="P81" s="1"/>
      <c r="Q81" s="1"/>
      <c r="R81" s="1"/>
      <c r="S81" s="2"/>
      <c r="T81" s="2"/>
      <c r="U81" s="2"/>
      <c r="V81" s="2"/>
      <c r="W81" s="2"/>
      <c r="X81" s="2"/>
      <c r="Y81" s="3"/>
      <c r="Z81" s="2"/>
      <c r="AA81" s="1"/>
      <c r="AB81" s="1"/>
      <c r="AC81" s="1"/>
      <c r="AD81" s="336"/>
      <c r="AE81" s="336"/>
      <c r="AF81" s="336"/>
      <c r="AG81" s="337"/>
      <c r="AH81" s="337"/>
      <c r="AI81" s="337"/>
      <c r="AJ81" s="337"/>
    </row>
    <row r="82" spans="1:36" ht="14.25" customHeight="1">
      <c r="A82" s="1"/>
      <c r="B82" s="1"/>
      <c r="C82" s="1"/>
      <c r="D82" s="1"/>
      <c r="E82" s="1"/>
      <c r="F82" s="1"/>
      <c r="G82" s="1"/>
      <c r="H82" s="1"/>
      <c r="I82" s="1"/>
      <c r="J82" s="1"/>
      <c r="K82" s="1"/>
      <c r="L82" s="1"/>
      <c r="M82" s="1"/>
      <c r="N82" s="1"/>
      <c r="O82" s="1"/>
      <c r="P82" s="1"/>
      <c r="Q82" s="1"/>
      <c r="R82" s="1"/>
      <c r="S82" s="2"/>
      <c r="T82" s="2"/>
      <c r="U82" s="2"/>
      <c r="V82" s="2"/>
      <c r="W82" s="2"/>
      <c r="X82" s="2"/>
      <c r="Y82" s="3"/>
      <c r="Z82" s="2"/>
      <c r="AA82" s="1"/>
      <c r="AB82" s="1"/>
      <c r="AC82" s="1"/>
      <c r="AD82" s="336"/>
      <c r="AE82" s="336"/>
      <c r="AF82" s="336"/>
      <c r="AG82" s="337"/>
      <c r="AH82" s="337"/>
      <c r="AI82" s="337"/>
      <c r="AJ82" s="337"/>
    </row>
    <row r="83" spans="1:36" ht="14.25" customHeight="1">
      <c r="A83" s="1"/>
      <c r="B83" s="1"/>
      <c r="C83" s="1"/>
      <c r="D83" s="1"/>
      <c r="E83" s="1"/>
      <c r="F83" s="1"/>
      <c r="G83" s="1"/>
      <c r="H83" s="1"/>
      <c r="I83" s="1"/>
      <c r="J83" s="1"/>
      <c r="K83" s="1"/>
      <c r="L83" s="1"/>
      <c r="M83" s="1"/>
      <c r="N83" s="1"/>
      <c r="O83" s="1"/>
      <c r="P83" s="1"/>
      <c r="Q83" s="1"/>
      <c r="R83" s="1"/>
      <c r="S83" s="2"/>
      <c r="T83" s="2"/>
      <c r="U83" s="2"/>
      <c r="V83" s="2"/>
      <c r="W83" s="2"/>
      <c r="X83" s="2"/>
      <c r="Y83" s="3"/>
      <c r="Z83" s="2"/>
      <c r="AA83" s="1"/>
      <c r="AB83" s="1"/>
      <c r="AC83" s="1"/>
      <c r="AD83" s="336"/>
      <c r="AE83" s="336"/>
      <c r="AF83" s="336"/>
      <c r="AG83" s="337"/>
      <c r="AH83" s="337"/>
      <c r="AI83" s="337"/>
      <c r="AJ83" s="337"/>
    </row>
    <row r="84" spans="1:36" ht="14.25" customHeight="1">
      <c r="A84" s="1"/>
      <c r="B84" s="1"/>
      <c r="C84" s="1"/>
      <c r="D84" s="1"/>
      <c r="E84" s="1"/>
      <c r="F84" s="1"/>
      <c r="G84" s="1"/>
      <c r="H84" s="1"/>
      <c r="I84" s="1"/>
      <c r="J84" s="1"/>
      <c r="K84" s="1"/>
      <c r="L84" s="1"/>
      <c r="M84" s="1"/>
      <c r="N84" s="1"/>
      <c r="O84" s="1"/>
      <c r="P84" s="1"/>
      <c r="Q84" s="1"/>
      <c r="R84" s="1"/>
      <c r="S84" s="2"/>
      <c r="T84" s="2"/>
      <c r="U84" s="2"/>
      <c r="V84" s="2"/>
      <c r="W84" s="2"/>
      <c r="X84" s="2"/>
      <c r="Y84" s="3"/>
      <c r="Z84" s="2"/>
      <c r="AA84" s="1"/>
      <c r="AB84" s="1"/>
      <c r="AC84" s="1"/>
      <c r="AD84" s="336"/>
      <c r="AE84" s="336"/>
      <c r="AF84" s="336"/>
      <c r="AG84" s="337"/>
      <c r="AH84" s="337"/>
      <c r="AI84" s="337"/>
      <c r="AJ84" s="337"/>
    </row>
    <row r="85" spans="1:36" ht="14.25" customHeight="1">
      <c r="A85" s="1"/>
      <c r="B85" s="1"/>
      <c r="C85" s="1"/>
      <c r="D85" s="1"/>
      <c r="E85" s="1"/>
      <c r="F85" s="1"/>
      <c r="G85" s="1"/>
      <c r="H85" s="1"/>
      <c r="I85" s="1"/>
      <c r="J85" s="1"/>
      <c r="K85" s="1"/>
      <c r="L85" s="1"/>
      <c r="M85" s="1"/>
      <c r="N85" s="1"/>
      <c r="O85" s="1"/>
      <c r="P85" s="1"/>
      <c r="Q85" s="1"/>
      <c r="R85" s="1"/>
      <c r="S85" s="2"/>
      <c r="T85" s="2"/>
      <c r="U85" s="2"/>
      <c r="V85" s="2"/>
      <c r="W85" s="2"/>
      <c r="X85" s="2"/>
      <c r="Y85" s="3"/>
      <c r="Z85" s="2"/>
      <c r="AA85" s="1"/>
      <c r="AB85" s="1"/>
      <c r="AC85" s="1"/>
      <c r="AD85" s="336"/>
      <c r="AE85" s="336"/>
      <c r="AF85" s="336"/>
      <c r="AG85" s="337"/>
      <c r="AH85" s="337"/>
      <c r="AI85" s="337"/>
      <c r="AJ85" s="337"/>
    </row>
    <row r="86" spans="1:36" ht="14.25" customHeight="1">
      <c r="A86" s="1"/>
      <c r="B86" s="1"/>
      <c r="C86" s="1"/>
      <c r="D86" s="1"/>
      <c r="E86" s="1"/>
      <c r="F86" s="1"/>
      <c r="G86" s="1"/>
      <c r="H86" s="1"/>
      <c r="I86" s="1"/>
      <c r="J86" s="1"/>
      <c r="K86" s="1"/>
      <c r="L86" s="1"/>
      <c r="M86" s="1"/>
      <c r="N86" s="1"/>
      <c r="O86" s="1"/>
      <c r="P86" s="1"/>
      <c r="Q86" s="1"/>
      <c r="R86" s="1"/>
      <c r="S86" s="2"/>
      <c r="T86" s="2"/>
      <c r="U86" s="2"/>
      <c r="V86" s="2"/>
      <c r="W86" s="2"/>
      <c r="X86" s="2"/>
      <c r="Y86" s="3"/>
      <c r="Z86" s="2"/>
      <c r="AA86" s="1"/>
      <c r="AB86" s="1"/>
      <c r="AC86" s="1"/>
      <c r="AD86" s="336"/>
      <c r="AE86" s="336"/>
      <c r="AF86" s="336"/>
      <c r="AG86" s="337"/>
      <c r="AH86" s="337"/>
      <c r="AI86" s="337"/>
      <c r="AJ86" s="337"/>
    </row>
    <row r="87" spans="1:36" ht="14.25" customHeight="1">
      <c r="A87" s="1"/>
      <c r="B87" s="1"/>
      <c r="C87" s="1"/>
      <c r="D87" s="1"/>
      <c r="E87" s="1"/>
      <c r="F87" s="1"/>
      <c r="G87" s="1"/>
      <c r="H87" s="1"/>
      <c r="I87" s="1"/>
      <c r="J87" s="1"/>
      <c r="K87" s="1"/>
      <c r="L87" s="1"/>
      <c r="M87" s="1"/>
      <c r="N87" s="1"/>
      <c r="O87" s="1"/>
      <c r="P87" s="1"/>
      <c r="Q87" s="1"/>
      <c r="R87" s="1"/>
      <c r="S87" s="2"/>
      <c r="T87" s="2"/>
      <c r="U87" s="2"/>
      <c r="V87" s="2"/>
      <c r="W87" s="2"/>
      <c r="X87" s="2"/>
      <c r="Y87" s="3"/>
      <c r="Z87" s="2"/>
      <c r="AA87" s="1"/>
      <c r="AB87" s="1"/>
      <c r="AC87" s="1"/>
      <c r="AD87" s="336"/>
      <c r="AE87" s="336"/>
      <c r="AF87" s="336"/>
      <c r="AG87" s="337"/>
      <c r="AH87" s="337"/>
      <c r="AI87" s="337"/>
      <c r="AJ87" s="337"/>
    </row>
    <row r="88" spans="1:36" ht="14.25" customHeight="1">
      <c r="A88" s="1"/>
      <c r="B88" s="1"/>
      <c r="C88" s="1"/>
      <c r="D88" s="1"/>
      <c r="E88" s="1"/>
      <c r="F88" s="1"/>
      <c r="G88" s="1"/>
      <c r="H88" s="1"/>
      <c r="I88" s="1"/>
      <c r="J88" s="1"/>
      <c r="K88" s="1"/>
      <c r="L88" s="1"/>
      <c r="M88" s="1"/>
      <c r="N88" s="1"/>
      <c r="O88" s="1"/>
      <c r="P88" s="1"/>
      <c r="Q88" s="1"/>
      <c r="R88" s="1"/>
      <c r="S88" s="2"/>
      <c r="T88" s="2"/>
      <c r="U88" s="2"/>
      <c r="V88" s="2"/>
      <c r="W88" s="2"/>
      <c r="X88" s="2"/>
      <c r="Y88" s="3"/>
      <c r="Z88" s="2"/>
      <c r="AA88" s="1"/>
      <c r="AB88" s="1"/>
      <c r="AC88" s="1"/>
      <c r="AD88" s="336"/>
      <c r="AE88" s="336"/>
      <c r="AF88" s="336"/>
      <c r="AG88" s="337"/>
      <c r="AH88" s="337"/>
      <c r="AI88" s="337"/>
      <c r="AJ88" s="337"/>
    </row>
    <row r="89" spans="1:36" ht="14.25" customHeight="1">
      <c r="A89" s="1"/>
      <c r="B89" s="1"/>
      <c r="C89" s="1"/>
      <c r="D89" s="1"/>
      <c r="E89" s="1"/>
      <c r="F89" s="1"/>
      <c r="G89" s="1"/>
      <c r="H89" s="1"/>
      <c r="I89" s="1"/>
      <c r="J89" s="1"/>
      <c r="K89" s="1"/>
      <c r="L89" s="1"/>
      <c r="M89" s="1"/>
      <c r="N89" s="1"/>
      <c r="O89" s="1"/>
      <c r="P89" s="1"/>
      <c r="Q89" s="1"/>
      <c r="R89" s="1"/>
      <c r="S89" s="2"/>
      <c r="T89" s="2"/>
      <c r="U89" s="2"/>
      <c r="V89" s="2"/>
      <c r="W89" s="2"/>
      <c r="X89" s="2"/>
      <c r="Y89" s="3"/>
      <c r="Z89" s="2"/>
      <c r="AA89" s="1"/>
      <c r="AB89" s="1"/>
      <c r="AC89" s="1"/>
      <c r="AD89" s="336"/>
      <c r="AE89" s="336"/>
      <c r="AF89" s="336"/>
      <c r="AG89" s="337"/>
      <c r="AH89" s="337"/>
      <c r="AI89" s="337"/>
      <c r="AJ89" s="337"/>
    </row>
    <row r="90" spans="1:36" ht="14.25" customHeight="1">
      <c r="A90" s="1"/>
      <c r="B90" s="1"/>
      <c r="C90" s="1"/>
      <c r="D90" s="1"/>
      <c r="E90" s="1"/>
      <c r="F90" s="1"/>
      <c r="G90" s="1"/>
      <c r="H90" s="1"/>
      <c r="I90" s="1"/>
      <c r="J90" s="1"/>
      <c r="K90" s="1"/>
      <c r="L90" s="1"/>
      <c r="M90" s="1"/>
      <c r="N90" s="1"/>
      <c r="O90" s="1"/>
      <c r="P90" s="1"/>
      <c r="Q90" s="1"/>
      <c r="R90" s="1"/>
      <c r="S90" s="2"/>
      <c r="T90" s="2"/>
      <c r="U90" s="2"/>
      <c r="V90" s="2"/>
      <c r="W90" s="2"/>
      <c r="X90" s="2"/>
      <c r="Y90" s="3"/>
      <c r="Z90" s="2"/>
      <c r="AA90" s="1"/>
      <c r="AB90" s="1"/>
      <c r="AC90" s="1"/>
      <c r="AD90" s="336"/>
      <c r="AE90" s="336"/>
      <c r="AF90" s="336"/>
      <c r="AG90" s="337"/>
      <c r="AH90" s="337"/>
      <c r="AI90" s="337"/>
      <c r="AJ90" s="337"/>
    </row>
    <row r="91" spans="1:36" ht="14.25" customHeight="1">
      <c r="A91" s="1"/>
      <c r="B91" s="1"/>
      <c r="C91" s="1"/>
      <c r="D91" s="1"/>
      <c r="E91" s="1"/>
      <c r="F91" s="1"/>
      <c r="G91" s="1"/>
      <c r="H91" s="1"/>
      <c r="I91" s="1"/>
      <c r="J91" s="1"/>
      <c r="K91" s="1"/>
      <c r="L91" s="1"/>
      <c r="M91" s="1"/>
      <c r="N91" s="1"/>
      <c r="O91" s="1"/>
      <c r="P91" s="1"/>
      <c r="Q91" s="1"/>
      <c r="R91" s="1"/>
      <c r="S91" s="2"/>
      <c r="T91" s="2"/>
      <c r="U91" s="2"/>
      <c r="V91" s="2"/>
      <c r="W91" s="2"/>
      <c r="X91" s="2"/>
      <c r="Y91" s="3"/>
      <c r="Z91" s="2"/>
      <c r="AA91" s="1"/>
      <c r="AB91" s="1"/>
      <c r="AC91" s="1"/>
      <c r="AD91" s="336"/>
      <c r="AE91" s="336"/>
      <c r="AF91" s="336"/>
      <c r="AG91" s="337"/>
      <c r="AH91" s="337"/>
      <c r="AI91" s="337"/>
      <c r="AJ91" s="337"/>
    </row>
    <row r="92" spans="1:36" ht="12.9" customHeight="1">
      <c r="A92" s="1"/>
      <c r="B92" s="1"/>
      <c r="C92" s="1"/>
      <c r="D92" s="1"/>
      <c r="E92" s="1"/>
      <c r="F92" s="1"/>
      <c r="G92" s="1"/>
      <c r="H92" s="1"/>
      <c r="I92" s="1"/>
      <c r="J92" s="1"/>
      <c r="K92" s="1"/>
      <c r="L92" s="1"/>
      <c r="M92" s="1"/>
      <c r="N92" s="1"/>
      <c r="O92" s="1"/>
      <c r="P92" s="1"/>
      <c r="Q92" s="1"/>
      <c r="R92" s="1"/>
      <c r="S92" s="2"/>
      <c r="T92" s="2"/>
      <c r="U92" s="2"/>
      <c r="V92" s="2"/>
      <c r="W92" s="2"/>
      <c r="X92" s="2"/>
      <c r="Y92" s="3"/>
      <c r="Z92" s="2"/>
      <c r="AA92" s="1"/>
      <c r="AB92" s="1"/>
      <c r="AC92" s="1"/>
      <c r="AD92" s="336"/>
      <c r="AE92" s="336"/>
      <c r="AF92" s="336"/>
      <c r="AG92" s="337"/>
      <c r="AH92" s="337"/>
      <c r="AI92" s="337"/>
      <c r="AJ92" s="337"/>
    </row>
    <row r="93" spans="1:36" ht="12.9" customHeight="1">
      <c r="A93" s="1"/>
      <c r="B93" s="1"/>
      <c r="C93" s="1"/>
      <c r="D93" s="1"/>
      <c r="E93" s="1"/>
      <c r="F93" s="1"/>
      <c r="G93" s="1"/>
      <c r="H93" s="1"/>
      <c r="I93" s="1"/>
      <c r="J93" s="1"/>
      <c r="K93" s="1"/>
      <c r="L93" s="1"/>
      <c r="M93" s="1"/>
      <c r="N93" s="1"/>
      <c r="O93" s="1"/>
      <c r="P93" s="1"/>
      <c r="Q93" s="1"/>
      <c r="R93" s="1"/>
      <c r="S93" s="2"/>
      <c r="T93" s="2"/>
      <c r="U93" s="2"/>
      <c r="V93" s="2"/>
      <c r="W93" s="2"/>
      <c r="X93" s="2"/>
      <c r="Y93" s="3"/>
      <c r="Z93" s="2"/>
      <c r="AA93" s="1"/>
      <c r="AB93" s="1"/>
      <c r="AC93" s="1"/>
      <c r="AD93" s="336"/>
      <c r="AE93" s="336"/>
      <c r="AF93" s="336"/>
      <c r="AG93" s="337"/>
      <c r="AH93" s="337"/>
      <c r="AI93" s="337"/>
      <c r="AJ93" s="337"/>
    </row>
    <row r="94" spans="1:36" ht="12.9" customHeight="1">
      <c r="A94" s="1"/>
      <c r="B94" s="1"/>
      <c r="C94" s="1"/>
      <c r="D94" s="1"/>
      <c r="E94" s="1"/>
      <c r="F94" s="1"/>
      <c r="G94" s="1"/>
      <c r="H94" s="1"/>
      <c r="I94" s="1"/>
      <c r="J94" s="1"/>
      <c r="K94" s="1"/>
      <c r="L94" s="1"/>
      <c r="M94" s="1"/>
      <c r="N94" s="1"/>
      <c r="O94" s="1"/>
      <c r="P94" s="1"/>
      <c r="Q94" s="1"/>
      <c r="R94" s="1"/>
      <c r="S94" s="2"/>
      <c r="T94" s="2"/>
      <c r="U94" s="2"/>
      <c r="V94" s="2"/>
      <c r="W94" s="2"/>
      <c r="X94" s="2"/>
      <c r="Y94" s="3"/>
      <c r="Z94" s="2"/>
      <c r="AA94" s="1"/>
      <c r="AB94" s="1"/>
      <c r="AC94" s="1"/>
      <c r="AD94" s="336"/>
      <c r="AE94" s="336"/>
      <c r="AF94" s="336"/>
      <c r="AG94" s="337"/>
      <c r="AH94" s="337"/>
      <c r="AI94" s="337"/>
      <c r="AJ94" s="337"/>
    </row>
    <row r="95" spans="1:36" ht="12.9" customHeight="1">
      <c r="A95" s="1"/>
      <c r="B95" s="1"/>
      <c r="C95" s="1"/>
      <c r="D95" s="1"/>
      <c r="E95" s="1"/>
      <c r="F95" s="1"/>
      <c r="G95" s="1"/>
      <c r="H95" s="1"/>
      <c r="I95" s="1"/>
      <c r="J95" s="1"/>
      <c r="K95" s="1"/>
      <c r="L95" s="1"/>
      <c r="M95" s="1"/>
      <c r="N95" s="1"/>
      <c r="O95" s="1"/>
      <c r="P95" s="1"/>
      <c r="Q95" s="1"/>
      <c r="R95" s="1"/>
      <c r="S95" s="2"/>
      <c r="T95" s="2"/>
      <c r="U95" s="2"/>
      <c r="V95" s="2"/>
      <c r="W95" s="2"/>
      <c r="X95" s="2"/>
      <c r="Y95" s="3"/>
      <c r="Z95" s="2"/>
      <c r="AA95" s="1"/>
      <c r="AB95" s="1"/>
      <c r="AC95" s="1"/>
      <c r="AD95" s="336"/>
      <c r="AE95" s="336"/>
      <c r="AF95" s="336"/>
      <c r="AG95" s="337"/>
      <c r="AH95" s="337"/>
      <c r="AI95" s="337"/>
      <c r="AJ95" s="337"/>
    </row>
    <row r="96" spans="1:36" ht="12.9" customHeight="1">
      <c r="A96" s="1"/>
      <c r="B96" s="1"/>
      <c r="C96" s="1"/>
      <c r="D96" s="1"/>
      <c r="E96" s="1"/>
      <c r="F96" s="1"/>
      <c r="G96" s="1"/>
      <c r="H96" s="1"/>
      <c r="I96" s="1"/>
      <c r="J96" s="1"/>
      <c r="K96" s="1"/>
      <c r="L96" s="1"/>
      <c r="M96" s="1"/>
      <c r="N96" s="1"/>
      <c r="O96" s="1"/>
      <c r="P96" s="1"/>
      <c r="Q96" s="1"/>
      <c r="R96" s="1"/>
      <c r="S96" s="2"/>
      <c r="T96" s="2"/>
      <c r="U96" s="2"/>
      <c r="V96" s="2"/>
      <c r="W96" s="2"/>
      <c r="X96" s="2"/>
      <c r="Y96" s="3"/>
      <c r="Z96" s="2"/>
      <c r="AA96" s="1"/>
      <c r="AB96" s="1"/>
      <c r="AC96" s="1"/>
      <c r="AD96" s="336"/>
      <c r="AE96" s="336"/>
      <c r="AF96" s="336"/>
      <c r="AG96" s="337"/>
      <c r="AH96" s="337"/>
      <c r="AI96" s="337"/>
      <c r="AJ96" s="337"/>
    </row>
    <row r="97" spans="1:36" ht="12.9" customHeight="1">
      <c r="A97" s="1"/>
      <c r="B97" s="1"/>
      <c r="C97" s="1"/>
      <c r="D97" s="1"/>
      <c r="E97" s="1"/>
      <c r="F97" s="1"/>
      <c r="G97" s="1"/>
      <c r="H97" s="1"/>
      <c r="I97" s="1"/>
      <c r="J97" s="1"/>
      <c r="K97" s="1"/>
      <c r="L97" s="1"/>
      <c r="M97" s="1"/>
      <c r="N97" s="1"/>
      <c r="O97" s="1"/>
      <c r="P97" s="1"/>
      <c r="Q97" s="1"/>
      <c r="R97" s="1"/>
      <c r="S97" s="2"/>
      <c r="T97" s="2"/>
      <c r="U97" s="2"/>
      <c r="V97" s="2"/>
      <c r="W97" s="2"/>
      <c r="X97" s="2"/>
      <c r="Y97" s="3"/>
      <c r="Z97" s="2"/>
      <c r="AA97" s="1"/>
      <c r="AB97" s="1"/>
      <c r="AC97" s="1"/>
      <c r="AD97" s="336"/>
      <c r="AE97" s="336"/>
      <c r="AF97" s="336"/>
      <c r="AG97" s="337"/>
      <c r="AH97" s="337"/>
      <c r="AI97" s="337"/>
      <c r="AJ97" s="337"/>
    </row>
    <row r="98" spans="1:36" ht="12.9" customHeight="1">
      <c r="A98" s="1"/>
      <c r="B98" s="1"/>
      <c r="C98" s="1"/>
      <c r="D98" s="1"/>
      <c r="E98" s="1"/>
      <c r="F98" s="1"/>
      <c r="G98" s="1"/>
      <c r="H98" s="1"/>
      <c r="I98" s="1"/>
      <c r="J98" s="1"/>
      <c r="K98" s="1"/>
      <c r="L98" s="1"/>
      <c r="M98" s="1"/>
      <c r="N98" s="1"/>
      <c r="O98" s="1"/>
      <c r="P98" s="1"/>
      <c r="Q98" s="1"/>
      <c r="R98" s="1"/>
      <c r="S98" s="2"/>
      <c r="T98" s="2"/>
      <c r="U98" s="2"/>
      <c r="V98" s="2"/>
      <c r="W98" s="2"/>
      <c r="X98" s="2"/>
      <c r="Y98" s="3"/>
      <c r="Z98" s="2"/>
      <c r="AA98" s="1"/>
      <c r="AB98" s="1"/>
      <c r="AC98" s="1"/>
      <c r="AD98" s="336"/>
      <c r="AE98" s="336"/>
      <c r="AF98" s="336"/>
      <c r="AG98" s="337"/>
      <c r="AH98" s="337"/>
      <c r="AI98" s="337"/>
      <c r="AJ98" s="337"/>
    </row>
    <row r="99" spans="1:36" ht="12.9" customHeight="1">
      <c r="A99" s="1"/>
      <c r="B99" s="1"/>
      <c r="C99" s="1"/>
      <c r="D99" s="1"/>
      <c r="E99" s="1"/>
      <c r="F99" s="1"/>
      <c r="G99" s="1"/>
      <c r="H99" s="1"/>
      <c r="I99" s="1"/>
      <c r="J99" s="1"/>
      <c r="K99" s="1"/>
      <c r="L99" s="1"/>
      <c r="M99" s="1"/>
      <c r="N99" s="1"/>
      <c r="O99" s="1"/>
      <c r="P99" s="1"/>
      <c r="Q99" s="1"/>
      <c r="R99" s="1"/>
      <c r="S99" s="2"/>
      <c r="T99" s="2"/>
      <c r="U99" s="2"/>
      <c r="V99" s="2"/>
      <c r="W99" s="2"/>
      <c r="X99" s="2"/>
      <c r="Y99" s="3"/>
      <c r="Z99" s="2"/>
      <c r="AA99" s="1"/>
      <c r="AB99" s="1"/>
      <c r="AC99" s="1"/>
      <c r="AD99" s="336"/>
      <c r="AE99" s="336"/>
      <c r="AF99" s="336"/>
      <c r="AG99" s="337"/>
      <c r="AH99" s="337"/>
      <c r="AI99" s="337"/>
      <c r="AJ99" s="337"/>
    </row>
    <row r="100" spans="1:36" ht="12.9" customHeight="1">
      <c r="A100" s="1"/>
      <c r="B100" s="1"/>
      <c r="C100" s="1"/>
      <c r="D100" s="1"/>
      <c r="E100" s="1"/>
      <c r="F100" s="1"/>
      <c r="G100" s="1"/>
      <c r="H100" s="1"/>
      <c r="I100" s="1"/>
      <c r="J100" s="1"/>
      <c r="K100" s="1"/>
      <c r="L100" s="1"/>
      <c r="M100" s="1"/>
      <c r="N100" s="1"/>
      <c r="O100" s="1"/>
      <c r="P100" s="1"/>
      <c r="Q100" s="1"/>
      <c r="R100" s="1"/>
      <c r="S100" s="2"/>
      <c r="T100" s="2"/>
      <c r="U100" s="2"/>
      <c r="V100" s="2"/>
      <c r="W100" s="2"/>
      <c r="X100" s="2"/>
      <c r="Y100" s="3"/>
      <c r="Z100" s="2"/>
      <c r="AA100" s="1"/>
      <c r="AB100" s="1"/>
      <c r="AC100" s="1"/>
      <c r="AD100" s="336"/>
      <c r="AE100" s="336"/>
      <c r="AF100" s="336"/>
      <c r="AG100" s="337"/>
      <c r="AH100" s="337"/>
      <c r="AI100" s="337"/>
      <c r="AJ100" s="337"/>
    </row>
    <row r="101" spans="1:36" ht="15" customHeight="1">
      <c r="X101" s="2"/>
      <c r="Y101" s="3"/>
      <c r="Z101" s="2"/>
      <c r="AA101" s="1"/>
      <c r="AB101" s="1"/>
      <c r="AC101" s="1"/>
      <c r="AD101" s="336"/>
      <c r="AE101" s="336"/>
      <c r="AF101" s="336"/>
      <c r="AG101" s="337"/>
      <c r="AH101" s="337"/>
      <c r="AI101" s="337"/>
      <c r="AJ101" s="337"/>
    </row>
  </sheetData>
  <sheetProtection algorithmName="SHA-512" hashValue="PGRuALu9RuxSuLyc+VdGgKfocCtOWd0O1k8EvZXk27wQ4l9B2XRGQGjxhJSB4rqFQRFj74//GhtFTtXFHk+IUg==" saltValue="7f4izf9jKJIiJIMfQ1VXgQ==" spinCount="100000" sheet="1" objects="1" scenarios="1" selectLockedCells="1" selectUnlockedCells="1"/>
  <mergeCells count="47">
    <mergeCell ref="E44:G44"/>
    <mergeCell ref="E42:G42"/>
    <mergeCell ref="E43:G43"/>
    <mergeCell ref="H42:I42"/>
    <mergeCell ref="H43:I43"/>
    <mergeCell ref="H44:I44"/>
    <mergeCell ref="J42:K42"/>
    <mergeCell ref="J43:K43"/>
    <mergeCell ref="F27:G27"/>
    <mergeCell ref="F23:G23"/>
    <mergeCell ref="F5:H6"/>
    <mergeCell ref="F16:S16"/>
    <mergeCell ref="D18:S18"/>
    <mergeCell ref="D16:E16"/>
    <mergeCell ref="F13:O14"/>
    <mergeCell ref="L23:L24"/>
    <mergeCell ref="M23:M24"/>
    <mergeCell ref="Q23:Q24"/>
    <mergeCell ref="R23:R24"/>
    <mergeCell ref="P12:S14"/>
    <mergeCell ref="H27:I27"/>
    <mergeCell ref="O23:O24"/>
    <mergeCell ref="J44:K44"/>
    <mergeCell ref="J23:J24"/>
    <mergeCell ref="F7:H11"/>
    <mergeCell ref="X6:AC7"/>
    <mergeCell ref="I5:S6"/>
    <mergeCell ref="I7:S11"/>
    <mergeCell ref="F12:O12"/>
    <mergeCell ref="AB27:AC27"/>
    <mergeCell ref="AB18:AC18"/>
    <mergeCell ref="AB16:AC16"/>
    <mergeCell ref="AB17:AC17"/>
    <mergeCell ref="Y27:Z27"/>
    <mergeCell ref="Y16:Z16"/>
    <mergeCell ref="Y17:Z17"/>
    <mergeCell ref="Y18:Z18"/>
    <mergeCell ref="E15:S15"/>
    <mergeCell ref="D5:D14"/>
    <mergeCell ref="E5:E11"/>
    <mergeCell ref="E12:E14"/>
    <mergeCell ref="P23:P24"/>
    <mergeCell ref="N23:N24"/>
    <mergeCell ref="K23:K24"/>
    <mergeCell ref="H23:I23"/>
    <mergeCell ref="D23:D24"/>
    <mergeCell ref="E23:E24"/>
  </mergeCells>
  <phoneticPr fontId="78"/>
  <dataValidations disablePrompts="1" count="1">
    <dataValidation type="list" allowBlank="1" showErrorMessage="1" sqref="L25:L26" xr:uid="{00000000-0002-0000-0000-000001000000}">
      <formula1>"男,女"</formula1>
    </dataValidation>
  </dataValidations>
  <pageMargins left="0.7" right="0.4" top="0.46" bottom="0.28000000000000003" header="0" footer="0"/>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ErrorMessage="1" xr:uid="{00000000-0002-0000-0000-000000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X100"/>
  <sheetViews>
    <sheetView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BE18" sqref="BE18"/>
    </sheetView>
  </sheetViews>
  <sheetFormatPr defaultColWidth="14.23046875" defaultRowHeight="15" customHeight="1"/>
  <cols>
    <col min="1" max="1" width="0.53515625" customWidth="1"/>
    <col min="2" max="2" width="6" customWidth="1"/>
    <col min="3" max="3" width="7.3828125" customWidth="1"/>
    <col min="4" max="5" width="8.61328125" customWidth="1"/>
    <col min="6" max="7" width="6.4609375" customWidth="1"/>
    <col min="8" max="8" width="15.4609375" customWidth="1"/>
    <col min="9" max="9" width="5.15234375" customWidth="1"/>
    <col min="10" max="10" width="5.84375" customWidth="1"/>
    <col min="11" max="11" width="4.23046875" customWidth="1"/>
    <col min="12" max="13" width="5.15234375" customWidth="1"/>
    <col min="14" max="14" width="12" customWidth="1"/>
    <col min="15" max="15" width="7.4609375" customWidth="1"/>
    <col min="16" max="16" width="6.84375" customWidth="1"/>
    <col min="17" max="17" width="23.61328125" customWidth="1"/>
    <col min="18" max="18" width="9.84375" customWidth="1"/>
    <col min="19" max="19" width="21" customWidth="1"/>
    <col min="20" max="20" width="5.15234375" hidden="1" customWidth="1"/>
    <col min="21" max="21" width="4.23046875" hidden="1" customWidth="1"/>
    <col min="22" max="42" width="0.765625" customWidth="1"/>
    <col min="43" max="51" width="0.765625" style="306" customWidth="1"/>
    <col min="52" max="53" width="3.15234375" style="306" customWidth="1"/>
    <col min="54" max="54" width="3.15234375" style="346" customWidth="1"/>
    <col min="55" max="57" width="6.61328125" style="346" customWidth="1"/>
    <col min="58" max="58" width="0.84375" style="346" bestFit="1" customWidth="1"/>
    <col min="59" max="76" width="2.84375" customWidth="1"/>
  </cols>
  <sheetData>
    <row r="1" spans="1:76" ht="3" customHeight="1" thickBot="1">
      <c r="A1" s="114"/>
      <c r="B1" s="115"/>
      <c r="C1" s="114"/>
      <c r="D1" s="115"/>
      <c r="E1" s="114"/>
      <c r="F1" s="115"/>
      <c r="G1" s="114"/>
      <c r="H1" s="115"/>
      <c r="I1" s="114"/>
      <c r="J1" s="115"/>
      <c r="K1" s="114"/>
      <c r="L1" s="115"/>
      <c r="M1" s="114"/>
      <c r="N1" s="115"/>
      <c r="O1" s="114"/>
      <c r="P1" s="115"/>
      <c r="Q1" s="114"/>
      <c r="R1" s="115"/>
      <c r="S1" s="114"/>
      <c r="T1" s="115"/>
      <c r="U1" s="114"/>
      <c r="V1" s="115"/>
      <c r="W1" s="114"/>
      <c r="X1" s="115"/>
      <c r="Y1" s="115"/>
      <c r="Z1" s="114"/>
      <c r="AA1" s="115"/>
      <c r="AB1" s="116"/>
      <c r="AC1" s="117"/>
      <c r="AD1" s="115"/>
      <c r="AE1" s="115"/>
      <c r="AF1" s="118"/>
      <c r="AG1" s="117"/>
      <c r="AH1" s="117"/>
      <c r="AI1" s="115"/>
      <c r="AJ1" s="115"/>
      <c r="AK1" s="118"/>
      <c r="AL1" s="116"/>
      <c r="AM1" s="119"/>
      <c r="AN1" s="120"/>
      <c r="AO1" s="120"/>
      <c r="AP1" s="121"/>
      <c r="AQ1" s="303"/>
      <c r="AR1" s="303"/>
      <c r="AS1" s="303"/>
      <c r="AT1" s="303"/>
      <c r="AU1" s="303"/>
      <c r="AV1" s="303"/>
      <c r="AW1" s="303"/>
      <c r="AX1" s="303"/>
      <c r="AY1" s="303"/>
      <c r="AZ1" s="303"/>
      <c r="BA1" s="299"/>
      <c r="BB1" s="347"/>
      <c r="BC1" s="347"/>
      <c r="BD1" s="347"/>
      <c r="BE1" s="347"/>
      <c r="BF1" s="347"/>
      <c r="BG1" s="2"/>
      <c r="BH1" s="2"/>
      <c r="BI1" s="2"/>
      <c r="BJ1" s="2"/>
      <c r="BK1" s="2"/>
      <c r="BL1" s="2"/>
      <c r="BM1" s="2"/>
      <c r="BN1" s="121"/>
      <c r="BO1" s="120"/>
      <c r="BP1" s="120"/>
      <c r="BQ1" s="121"/>
      <c r="BR1" s="121"/>
      <c r="BS1" s="121"/>
      <c r="BT1" s="121"/>
      <c r="BU1" s="121"/>
      <c r="BV1" s="121"/>
      <c r="BW1" s="121"/>
      <c r="BX1" s="121"/>
    </row>
    <row r="2" spans="1:76" ht="32.25" customHeight="1" thickBot="1">
      <c r="A2" s="114"/>
      <c r="B2" s="122"/>
      <c r="C2" s="601" t="s">
        <v>126</v>
      </c>
      <c r="D2" s="599"/>
      <c r="E2" s="599"/>
      <c r="F2" s="598" t="str">
        <f>'大会申込一覧表(印刷して提出)'!E4</f>
        <v>第２３２回 松戸市陸上競技記録会　第３回投擲大会</v>
      </c>
      <c r="G2" s="599"/>
      <c r="H2" s="599"/>
      <c r="I2" s="599"/>
      <c r="J2" s="599"/>
      <c r="K2" s="599"/>
      <c r="L2" s="599"/>
      <c r="M2" s="599"/>
      <c r="N2" s="599"/>
      <c r="O2" s="599"/>
      <c r="P2" s="600"/>
      <c r="Q2" s="602" t="str">
        <f>IF('大会申込一覧表(印刷して提出)'!P6="","",(IF('大会申込一覧表(印刷して提出)'!P6="","",'大会申込一覧表(印刷して提出)'!P6)))</f>
        <v/>
      </c>
      <c r="R2" s="603"/>
      <c r="S2" s="123" t="str">
        <f>IF('大会申込一覧表(印刷して提出)'!M9="","",'大会申込一覧表(印刷して提出)'!M9)</f>
        <v/>
      </c>
      <c r="T2" s="124"/>
      <c r="U2" s="114"/>
      <c r="V2" s="121"/>
      <c r="W2" s="125"/>
      <c r="X2" s="125"/>
      <c r="Y2" s="126"/>
      <c r="Z2" s="125"/>
      <c r="AA2" s="125"/>
      <c r="AB2" s="125"/>
      <c r="AC2" s="125"/>
      <c r="AD2" s="125"/>
      <c r="AE2" s="125"/>
      <c r="AF2" s="125"/>
      <c r="AG2" s="125"/>
      <c r="AH2" s="127"/>
      <c r="AI2" s="127"/>
      <c r="AJ2" s="127"/>
      <c r="AK2" s="127"/>
      <c r="AL2" s="127"/>
      <c r="AM2" s="128"/>
      <c r="AN2" s="128"/>
      <c r="AO2" s="128"/>
      <c r="AP2" s="128"/>
      <c r="AQ2" s="304"/>
      <c r="AR2" s="304"/>
      <c r="AS2" s="304"/>
      <c r="AT2" s="303"/>
      <c r="AU2" s="303"/>
      <c r="AV2" s="303"/>
      <c r="AW2" s="303"/>
      <c r="AX2" s="303"/>
      <c r="AY2" s="303"/>
      <c r="AZ2" s="303"/>
      <c r="BA2" s="303"/>
      <c r="BB2" s="348"/>
      <c r="BC2" s="348"/>
      <c r="BD2" s="348"/>
      <c r="BE2" s="348"/>
      <c r="BF2" s="348"/>
      <c r="BG2" s="121"/>
      <c r="BH2" s="121"/>
      <c r="BI2" s="121"/>
      <c r="BJ2" s="121"/>
      <c r="BK2" s="121"/>
      <c r="BL2" s="121"/>
      <c r="BM2" s="121"/>
      <c r="BN2" s="121"/>
      <c r="BO2" s="120"/>
      <c r="BP2" s="120"/>
      <c r="BQ2" s="121"/>
      <c r="BR2" s="121"/>
      <c r="BS2" s="121"/>
      <c r="BT2" s="121"/>
      <c r="BU2" s="121"/>
      <c r="BV2" s="121"/>
      <c r="BW2" s="121"/>
      <c r="BX2" s="121"/>
    </row>
    <row r="3" spans="1:76" ht="32.25" customHeight="1" thickTop="1" thickBot="1">
      <c r="A3" s="114"/>
      <c r="B3" s="610" t="s">
        <v>127</v>
      </c>
      <c r="C3" s="611"/>
      <c r="D3" s="611"/>
      <c r="E3" s="611"/>
      <c r="F3" s="611"/>
      <c r="G3" s="611"/>
      <c r="H3" s="611"/>
      <c r="I3" s="611"/>
      <c r="J3" s="611"/>
      <c r="K3" s="611"/>
      <c r="L3" s="611"/>
      <c r="M3" s="611"/>
      <c r="N3" s="611"/>
      <c r="O3" s="611"/>
      <c r="P3" s="612"/>
      <c r="Q3" s="604" t="s">
        <v>128</v>
      </c>
      <c r="R3" s="605"/>
      <c r="S3" s="129" t="str">
        <f>IF(S2="","",(VLOOKUP(S2,データ!$W$2:$X$150,2)))</f>
        <v/>
      </c>
      <c r="T3" s="114"/>
      <c r="U3" s="130"/>
      <c r="V3" s="131"/>
      <c r="W3" s="132"/>
      <c r="X3" s="132"/>
      <c r="Y3" s="132"/>
      <c r="Z3" s="132"/>
      <c r="AA3" s="132"/>
      <c r="AB3" s="132"/>
      <c r="AC3" s="132"/>
      <c r="AD3" s="132"/>
      <c r="AE3" s="125"/>
      <c r="AF3" s="125"/>
      <c r="AG3" s="125"/>
      <c r="AH3" s="127"/>
      <c r="AI3" s="127"/>
      <c r="AJ3" s="127"/>
      <c r="AK3" s="127"/>
      <c r="AL3" s="127"/>
      <c r="AM3" s="128"/>
      <c r="AN3" s="128"/>
      <c r="AO3" s="128"/>
      <c r="AP3" s="121"/>
      <c r="AQ3" s="305"/>
      <c r="AR3" s="305"/>
      <c r="AS3" s="305"/>
      <c r="AT3" s="305"/>
      <c r="AU3" s="305"/>
      <c r="AV3" s="305"/>
      <c r="AW3" s="303"/>
      <c r="AX3" s="303"/>
      <c r="AY3" s="303"/>
      <c r="AZ3" s="303"/>
      <c r="BA3" s="303"/>
      <c r="BB3" s="348"/>
      <c r="BC3" s="348"/>
      <c r="BD3" s="348"/>
      <c r="BE3" s="348"/>
      <c r="BF3" s="348"/>
      <c r="BG3" s="121"/>
      <c r="BH3" s="121"/>
      <c r="BI3" s="121"/>
      <c r="BJ3" s="121"/>
      <c r="BK3" s="121"/>
      <c r="BL3" s="121"/>
      <c r="BM3" s="121"/>
      <c r="BN3" s="121"/>
      <c r="BO3" s="120"/>
      <c r="BP3" s="120"/>
      <c r="BQ3" s="121"/>
      <c r="BR3" s="121"/>
      <c r="BS3" s="121"/>
      <c r="BT3" s="121"/>
      <c r="BU3" s="121"/>
      <c r="BV3" s="121"/>
      <c r="BW3" s="121"/>
      <c r="BX3" s="121"/>
    </row>
    <row r="4" spans="1:76" ht="18" customHeight="1">
      <c r="A4" s="114"/>
      <c r="B4" s="606" t="s">
        <v>47</v>
      </c>
      <c r="C4" s="607" t="s">
        <v>129</v>
      </c>
      <c r="D4" s="608" t="s">
        <v>49</v>
      </c>
      <c r="E4" s="609"/>
      <c r="F4" s="608" t="s">
        <v>50</v>
      </c>
      <c r="G4" s="609"/>
      <c r="H4" s="613" t="s">
        <v>51</v>
      </c>
      <c r="I4" s="592" t="s">
        <v>52</v>
      </c>
      <c r="J4" s="592" t="s">
        <v>53</v>
      </c>
      <c r="K4" s="592" t="s">
        <v>54</v>
      </c>
      <c r="L4" s="592" t="s">
        <v>55</v>
      </c>
      <c r="M4" s="592" t="s">
        <v>56</v>
      </c>
      <c r="N4" s="593" t="s">
        <v>57</v>
      </c>
      <c r="O4" s="594" t="s">
        <v>58</v>
      </c>
      <c r="P4" s="595" t="s">
        <v>130</v>
      </c>
      <c r="Q4" s="596" t="s">
        <v>131</v>
      </c>
      <c r="R4" s="588" t="s">
        <v>132</v>
      </c>
      <c r="S4" s="590" t="s">
        <v>133</v>
      </c>
      <c r="T4" s="584" t="s">
        <v>134</v>
      </c>
      <c r="U4" s="586" t="s">
        <v>135</v>
      </c>
      <c r="V4" s="133"/>
      <c r="W4" s="2"/>
      <c r="X4" s="2"/>
      <c r="Y4" s="134"/>
      <c r="Z4" s="2"/>
      <c r="AA4" s="135"/>
      <c r="AB4" s="2"/>
      <c r="AC4" s="2"/>
      <c r="AD4" s="134"/>
      <c r="AE4" s="2"/>
      <c r="AF4" s="136"/>
      <c r="AG4" s="137"/>
      <c r="AH4" s="138"/>
      <c r="AI4" s="139"/>
      <c r="AJ4" s="121"/>
      <c r="AK4" s="121"/>
      <c r="AL4" s="138"/>
      <c r="AM4" s="138"/>
      <c r="AN4" s="139"/>
      <c r="AO4" s="121"/>
      <c r="AP4" s="121"/>
      <c r="AQ4" s="303"/>
      <c r="AR4" s="303"/>
      <c r="AS4" s="303"/>
      <c r="AT4" s="303"/>
      <c r="AU4" s="303"/>
      <c r="AV4" s="303"/>
      <c r="AW4" s="303"/>
      <c r="AX4" s="303"/>
      <c r="AY4" s="303"/>
      <c r="AZ4" s="303"/>
      <c r="BA4" s="299"/>
      <c r="BB4" s="347"/>
      <c r="BC4" s="347"/>
      <c r="BD4" s="347"/>
      <c r="BE4" s="347"/>
      <c r="BF4" s="347"/>
      <c r="BG4" s="3"/>
      <c r="BH4" s="2"/>
      <c r="BI4" s="2"/>
      <c r="BJ4" s="2"/>
      <c r="BK4" s="2"/>
      <c r="BL4" s="2"/>
      <c r="BM4" s="2"/>
      <c r="BN4" s="121"/>
      <c r="BO4" s="120"/>
      <c r="BP4" s="120"/>
      <c r="BQ4" s="121"/>
      <c r="BR4" s="121"/>
      <c r="BS4" s="121"/>
      <c r="BT4" s="121"/>
      <c r="BU4" s="121"/>
      <c r="BV4" s="121"/>
      <c r="BW4" s="121"/>
      <c r="BX4" s="121"/>
    </row>
    <row r="5" spans="1:76" ht="18" customHeight="1" thickBot="1">
      <c r="A5" s="114"/>
      <c r="B5" s="597"/>
      <c r="C5" s="589"/>
      <c r="D5" s="140" t="s">
        <v>61</v>
      </c>
      <c r="E5" s="140" t="s">
        <v>62</v>
      </c>
      <c r="F5" s="140" t="s">
        <v>63</v>
      </c>
      <c r="G5" s="140" t="s">
        <v>64</v>
      </c>
      <c r="H5" s="589"/>
      <c r="I5" s="589"/>
      <c r="J5" s="589"/>
      <c r="K5" s="589"/>
      <c r="L5" s="589"/>
      <c r="M5" s="589"/>
      <c r="N5" s="589"/>
      <c r="O5" s="589"/>
      <c r="P5" s="591"/>
      <c r="Q5" s="597"/>
      <c r="R5" s="589"/>
      <c r="S5" s="591"/>
      <c r="T5" s="585"/>
      <c r="U5" s="587"/>
      <c r="V5" s="141"/>
      <c r="W5" s="2"/>
      <c r="X5" s="2"/>
      <c r="Y5" s="2"/>
      <c r="Z5" s="2"/>
      <c r="AA5" s="124"/>
      <c r="AB5" s="2"/>
      <c r="AC5" s="3"/>
      <c r="AD5" s="2"/>
      <c r="AE5" s="2"/>
      <c r="AF5" s="137"/>
      <c r="AG5" s="137"/>
      <c r="AH5" s="142"/>
      <c r="AI5" s="138"/>
      <c r="AJ5" s="121"/>
      <c r="AK5" s="121"/>
      <c r="AL5" s="142"/>
      <c r="AM5" s="142"/>
      <c r="AN5" s="138"/>
      <c r="AO5" s="121"/>
      <c r="AP5" s="121"/>
      <c r="AQ5" s="303"/>
      <c r="AR5" s="303"/>
      <c r="AS5" s="303"/>
      <c r="AT5" s="303"/>
      <c r="AU5" s="303"/>
      <c r="AV5" s="303"/>
      <c r="AW5" s="303"/>
      <c r="AX5" s="303"/>
      <c r="AY5" s="303"/>
      <c r="AZ5" s="303"/>
      <c r="BA5" s="299"/>
      <c r="BB5" s="347"/>
      <c r="BC5" s="347"/>
      <c r="BD5" s="347"/>
      <c r="BE5" s="347"/>
      <c r="BF5" s="347"/>
      <c r="BG5" s="2"/>
      <c r="BH5" s="2"/>
      <c r="BI5" s="2"/>
      <c r="BJ5" s="2"/>
      <c r="BK5" s="2"/>
      <c r="BL5" s="2"/>
      <c r="BM5" s="2"/>
      <c r="BN5" s="121"/>
      <c r="BO5" s="120"/>
      <c r="BP5" s="120"/>
      <c r="BQ5" s="121"/>
      <c r="BR5" s="121"/>
      <c r="BS5" s="121"/>
      <c r="BT5" s="121"/>
      <c r="BU5" s="121"/>
      <c r="BV5" s="121"/>
      <c r="BW5" s="121"/>
      <c r="BX5" s="121"/>
    </row>
    <row r="6" spans="1:76" ht="23.25" customHeight="1">
      <c r="A6" s="114"/>
      <c r="B6" s="143" t="s">
        <v>66</v>
      </c>
      <c r="C6" s="144">
        <v>12345</v>
      </c>
      <c r="D6" s="145" t="s">
        <v>67</v>
      </c>
      <c r="E6" s="145" t="s">
        <v>68</v>
      </c>
      <c r="F6" s="145" t="s">
        <v>69</v>
      </c>
      <c r="G6" s="146" t="s">
        <v>70</v>
      </c>
      <c r="H6" s="147" t="s">
        <v>71</v>
      </c>
      <c r="I6" s="148" t="s">
        <v>72</v>
      </c>
      <c r="J6" s="149" t="s">
        <v>73</v>
      </c>
      <c r="K6" s="150"/>
      <c r="L6" s="151" t="s">
        <v>74</v>
      </c>
      <c r="M6" s="151" t="s">
        <v>75</v>
      </c>
      <c r="N6" s="151" t="s">
        <v>76</v>
      </c>
      <c r="O6" s="152" t="s">
        <v>77</v>
      </c>
      <c r="P6" s="153" t="s">
        <v>78</v>
      </c>
      <c r="Q6" s="154" t="s">
        <v>23</v>
      </c>
      <c r="R6" s="155" t="s">
        <v>136</v>
      </c>
      <c r="S6" s="156" t="s">
        <v>137</v>
      </c>
      <c r="T6" s="157" t="s">
        <v>138</v>
      </c>
      <c r="U6" s="158" t="s">
        <v>138</v>
      </c>
      <c r="V6" s="159"/>
      <c r="W6" s="160"/>
      <c r="X6" s="161"/>
      <c r="Y6" s="162"/>
      <c r="Z6" s="162"/>
      <c r="AA6" s="159"/>
      <c r="AB6" s="160"/>
      <c r="AC6" s="161"/>
      <c r="AD6" s="162"/>
      <c r="AE6" s="162"/>
      <c r="AF6" s="159"/>
      <c r="AG6" s="160"/>
      <c r="AH6" s="163"/>
      <c r="AI6" s="164"/>
      <c r="AJ6" s="119"/>
      <c r="AK6" s="165"/>
      <c r="AL6" s="166"/>
      <c r="AM6" s="163"/>
      <c r="AN6" s="164"/>
      <c r="AO6" s="119"/>
      <c r="AP6" s="121"/>
      <c r="AQ6" s="303"/>
      <c r="AR6" s="303"/>
      <c r="AS6" s="303"/>
      <c r="AT6" s="303"/>
      <c r="AU6" s="303"/>
      <c r="AV6" s="303"/>
      <c r="AW6" s="303"/>
      <c r="AX6" s="303"/>
      <c r="AY6" s="303"/>
      <c r="AZ6" s="303"/>
      <c r="BA6" s="299"/>
      <c r="BB6" s="347"/>
      <c r="BC6" s="347"/>
      <c r="BD6" s="347"/>
      <c r="BE6" s="347"/>
      <c r="BF6" s="347"/>
      <c r="BG6" s="2"/>
      <c r="BH6" s="2"/>
      <c r="BI6" s="2"/>
      <c r="BJ6" s="2"/>
      <c r="BK6" s="2"/>
      <c r="BL6" s="2"/>
      <c r="BM6" s="2"/>
      <c r="BN6" s="121"/>
      <c r="BO6" s="120"/>
      <c r="BP6" s="120"/>
      <c r="BQ6" s="121"/>
      <c r="BR6" s="121"/>
      <c r="BS6" s="121"/>
      <c r="BT6" s="121"/>
      <c r="BU6" s="121"/>
      <c r="BV6" s="121"/>
      <c r="BW6" s="121"/>
      <c r="BX6" s="121"/>
    </row>
    <row r="7" spans="1:76" ht="23.25" customHeight="1" thickBot="1">
      <c r="A7" s="114"/>
      <c r="B7" s="167" t="s">
        <v>66</v>
      </c>
      <c r="C7" s="68">
        <v>11223</v>
      </c>
      <c r="D7" s="69" t="s">
        <v>80</v>
      </c>
      <c r="E7" s="69" t="s">
        <v>81</v>
      </c>
      <c r="F7" s="69" t="s">
        <v>82</v>
      </c>
      <c r="G7" s="70" t="s">
        <v>83</v>
      </c>
      <c r="H7" s="71" t="s">
        <v>84</v>
      </c>
      <c r="I7" s="72" t="s">
        <v>85</v>
      </c>
      <c r="J7" s="73" t="s">
        <v>86</v>
      </c>
      <c r="K7" s="74" t="s">
        <v>87</v>
      </c>
      <c r="L7" s="75" t="s">
        <v>88</v>
      </c>
      <c r="M7" s="75" t="s">
        <v>89</v>
      </c>
      <c r="N7" s="75" t="s">
        <v>76</v>
      </c>
      <c r="O7" s="74" t="s">
        <v>77</v>
      </c>
      <c r="P7" s="76" t="s">
        <v>78</v>
      </c>
      <c r="Q7" s="168" t="s">
        <v>30</v>
      </c>
      <c r="R7" s="169" t="s">
        <v>139</v>
      </c>
      <c r="S7" s="170" t="s">
        <v>140</v>
      </c>
      <c r="T7" s="171"/>
      <c r="U7" s="172"/>
      <c r="V7" s="159"/>
      <c r="W7" s="160"/>
      <c r="X7" s="161"/>
      <c r="Y7" s="173"/>
      <c r="Z7" s="162"/>
      <c r="AA7" s="159"/>
      <c r="AB7" s="160"/>
      <c r="AC7" s="161"/>
      <c r="AD7" s="162"/>
      <c r="AE7" s="162"/>
      <c r="AF7" s="159"/>
      <c r="AG7" s="160"/>
      <c r="AH7" s="163"/>
      <c r="AI7" s="164"/>
      <c r="AJ7" s="119"/>
      <c r="AK7" s="165"/>
      <c r="AL7" s="166"/>
      <c r="AM7" s="163"/>
      <c r="AN7" s="119"/>
      <c r="AO7" s="119"/>
      <c r="AP7" s="121"/>
      <c r="AQ7" s="303"/>
      <c r="AR7" s="303"/>
      <c r="AS7" s="303"/>
      <c r="AT7" s="303"/>
      <c r="AU7" s="303"/>
      <c r="AV7" s="303"/>
      <c r="AW7" s="303"/>
      <c r="AX7" s="303"/>
      <c r="AY7" s="303"/>
      <c r="AZ7" s="303"/>
      <c r="BA7" s="299"/>
      <c r="BB7" s="347"/>
      <c r="BC7" s="347"/>
      <c r="BD7" s="347"/>
      <c r="BE7" s="347"/>
      <c r="BF7" s="349">
        <f>COUNTIF(BF8:BF32,"A")</f>
        <v>0</v>
      </c>
      <c r="BG7" s="2"/>
      <c r="BH7" s="2"/>
      <c r="BI7" s="2"/>
      <c r="BJ7" s="2"/>
      <c r="BK7" s="2"/>
      <c r="BL7" s="2"/>
      <c r="BM7" s="2"/>
      <c r="BN7" s="121"/>
      <c r="BO7" s="120"/>
      <c r="BP7" s="120"/>
      <c r="BQ7" s="121"/>
      <c r="BR7" s="121"/>
      <c r="BS7" s="121"/>
      <c r="BT7" s="2"/>
      <c r="BU7" s="3"/>
      <c r="BV7" s="3"/>
      <c r="BW7" s="3"/>
      <c r="BX7" s="3"/>
    </row>
    <row r="8" spans="1:76" ht="21.9" customHeight="1">
      <c r="A8" s="174">
        <v>1</v>
      </c>
      <c r="B8" s="175" t="str">
        <f>IF(D8="","",1)</f>
        <v/>
      </c>
      <c r="C8" s="415"/>
      <c r="D8" s="416"/>
      <c r="E8" s="416"/>
      <c r="F8" s="416"/>
      <c r="G8" s="417"/>
      <c r="H8" s="418"/>
      <c r="I8" s="419"/>
      <c r="J8" s="420"/>
      <c r="K8" s="421"/>
      <c r="L8" s="421"/>
      <c r="M8" s="421"/>
      <c r="N8" s="422"/>
      <c r="O8" s="423"/>
      <c r="P8" s="424" t="str">
        <f t="shared" ref="P8:P32" si="0">IF(D8="","","JPN")</f>
        <v/>
      </c>
      <c r="Q8" s="425"/>
      <c r="R8" s="426"/>
      <c r="S8" s="427"/>
      <c r="T8" s="176"/>
      <c r="U8" s="177"/>
      <c r="V8" s="159"/>
      <c r="W8" s="178"/>
      <c r="X8" s="179"/>
      <c r="Y8" s="3"/>
      <c r="Z8" s="162"/>
      <c r="AA8" s="159"/>
      <c r="AB8" s="178"/>
      <c r="AC8" s="179"/>
      <c r="AD8" s="162"/>
      <c r="AE8" s="162"/>
      <c r="AF8" s="159"/>
      <c r="AG8" s="160"/>
      <c r="AH8" s="180"/>
      <c r="AI8" s="120"/>
      <c r="AJ8" s="119"/>
      <c r="AK8" s="165"/>
      <c r="AL8" s="166"/>
      <c r="AM8" s="163"/>
      <c r="AN8" s="119"/>
      <c r="AO8" s="119"/>
      <c r="AP8" s="121"/>
      <c r="AQ8" s="303"/>
      <c r="AR8" s="303"/>
      <c r="AS8" s="303"/>
      <c r="AT8" s="303"/>
      <c r="AU8" s="303"/>
      <c r="AV8" s="303"/>
      <c r="AW8" s="303"/>
      <c r="AX8" s="303"/>
      <c r="AY8" s="303"/>
      <c r="AZ8" s="303"/>
      <c r="BA8" s="299"/>
      <c r="BB8" s="350" t="str">
        <f t="shared" ref="BB8:BB57" si="1">IF($I8="一般","A",(IF($I8="大学","B",(IF($I8="高校","C",(IF($I8="中学","D",(IF($I8="小学","E","")))))))))</f>
        <v/>
      </c>
      <c r="BC8" s="350" t="str">
        <f t="shared" ref="BC8:BC57" si="2">IF($J8="男","M",(IF($J8="女","F","")))</f>
        <v/>
      </c>
      <c r="BD8" s="350" t="str">
        <f t="shared" ref="BD8:BD57" si="3">BB8&amp;BC8</f>
        <v/>
      </c>
      <c r="BE8" s="349"/>
      <c r="BF8" s="349" t="str">
        <f>IF(Q8="","","A")</f>
        <v/>
      </c>
      <c r="BG8" s="3"/>
      <c r="BH8" s="3"/>
      <c r="BI8" s="3"/>
      <c r="BJ8" s="3"/>
      <c r="BK8" s="3"/>
      <c r="BL8" s="181"/>
      <c r="BM8" s="2"/>
      <c r="BN8" s="2"/>
      <c r="BO8" s="3"/>
      <c r="BP8" s="120"/>
      <c r="BQ8" s="121"/>
      <c r="BR8" s="121"/>
      <c r="BS8" s="121"/>
      <c r="BT8" s="3"/>
      <c r="BU8" s="3"/>
      <c r="BV8" s="3"/>
      <c r="BW8" s="3"/>
      <c r="BX8" s="3"/>
    </row>
    <row r="9" spans="1:76" ht="21.9" customHeight="1">
      <c r="A9" s="174">
        <v>2</v>
      </c>
      <c r="B9" s="182" t="str">
        <f>IF(D9&amp;E9="","",COUNT(B$8:B8)+1)</f>
        <v/>
      </c>
      <c r="C9" s="428"/>
      <c r="D9" s="429"/>
      <c r="E9" s="429"/>
      <c r="F9" s="429"/>
      <c r="G9" s="430"/>
      <c r="H9" s="431"/>
      <c r="I9" s="432"/>
      <c r="J9" s="433"/>
      <c r="K9" s="434"/>
      <c r="L9" s="434"/>
      <c r="M9" s="434"/>
      <c r="N9" s="435"/>
      <c r="O9" s="436"/>
      <c r="P9" s="437" t="str">
        <f t="shared" si="0"/>
        <v/>
      </c>
      <c r="Q9" s="438"/>
      <c r="R9" s="439"/>
      <c r="S9" s="440"/>
      <c r="T9" s="192"/>
      <c r="U9" s="193"/>
      <c r="V9" s="159"/>
      <c r="W9" s="194"/>
      <c r="X9" s="179"/>
      <c r="Y9" s="3"/>
      <c r="Z9" s="162"/>
      <c r="AA9" s="159"/>
      <c r="AB9" s="178"/>
      <c r="AC9" s="179"/>
      <c r="AD9" s="162"/>
      <c r="AE9" s="162"/>
      <c r="AF9" s="159"/>
      <c r="AG9" s="160"/>
      <c r="AH9" s="180"/>
      <c r="AI9" s="120"/>
      <c r="AJ9" s="119"/>
      <c r="AK9" s="165"/>
      <c r="AL9" s="166"/>
      <c r="AM9" s="163"/>
      <c r="AN9" s="119"/>
      <c r="AO9" s="119"/>
      <c r="AP9" s="121"/>
      <c r="AQ9" s="303"/>
      <c r="AR9" s="303"/>
      <c r="AS9" s="303"/>
      <c r="AT9" s="303"/>
      <c r="AU9" s="303"/>
      <c r="AV9" s="303"/>
      <c r="AW9" s="303"/>
      <c r="AX9" s="303"/>
      <c r="AY9" s="303"/>
      <c r="AZ9" s="303"/>
      <c r="BA9" s="299"/>
      <c r="BB9" s="350" t="str">
        <f t="shared" si="1"/>
        <v/>
      </c>
      <c r="BC9" s="350" t="str">
        <f t="shared" si="2"/>
        <v/>
      </c>
      <c r="BD9" s="350" t="str">
        <f t="shared" si="3"/>
        <v/>
      </c>
      <c r="BE9" s="349"/>
      <c r="BF9" s="349" t="str">
        <f t="shared" ref="BF9:BF32" si="4">IF(Q9="","","A")</f>
        <v/>
      </c>
      <c r="BG9" s="3"/>
      <c r="BH9" s="3"/>
      <c r="BI9" s="3"/>
      <c r="BJ9" s="3"/>
      <c r="BK9" s="3"/>
      <c r="BL9" s="181"/>
      <c r="BM9" s="2"/>
      <c r="BN9" s="2"/>
      <c r="BO9" s="3"/>
      <c r="BP9" s="120"/>
      <c r="BQ9" s="121"/>
      <c r="BR9" s="121"/>
      <c r="BS9" s="121"/>
      <c r="BT9" s="3"/>
      <c r="BU9" s="3"/>
      <c r="BV9" s="3"/>
      <c r="BW9" s="3"/>
      <c r="BX9" s="3"/>
    </row>
    <row r="10" spans="1:76" ht="21.9" customHeight="1">
      <c r="A10" s="174">
        <v>3</v>
      </c>
      <c r="B10" s="182" t="str">
        <f>IF(D10&amp;E10="","",COUNT(B$8:B9)+1)</f>
        <v/>
      </c>
      <c r="C10" s="428"/>
      <c r="D10" s="429"/>
      <c r="E10" s="429"/>
      <c r="F10" s="429"/>
      <c r="G10" s="430"/>
      <c r="H10" s="431"/>
      <c r="I10" s="432"/>
      <c r="J10" s="433"/>
      <c r="K10" s="434"/>
      <c r="L10" s="434"/>
      <c r="M10" s="434"/>
      <c r="N10" s="441"/>
      <c r="O10" s="436"/>
      <c r="P10" s="437" t="str">
        <f t="shared" si="0"/>
        <v/>
      </c>
      <c r="Q10" s="438"/>
      <c r="R10" s="439"/>
      <c r="S10" s="440"/>
      <c r="T10" s="192"/>
      <c r="U10" s="193"/>
      <c r="V10" s="159"/>
      <c r="W10" s="194"/>
      <c r="X10" s="179"/>
      <c r="Y10" s="3"/>
      <c r="Z10" s="162"/>
      <c r="AA10" s="159"/>
      <c r="AB10" s="178"/>
      <c r="AC10" s="179"/>
      <c r="AD10" s="162"/>
      <c r="AE10" s="162"/>
      <c r="AF10" s="159"/>
      <c r="AG10" s="160"/>
      <c r="AH10" s="180"/>
      <c r="AI10" s="120"/>
      <c r="AJ10" s="119"/>
      <c r="AK10" s="165"/>
      <c r="AL10" s="166"/>
      <c r="AM10" s="163"/>
      <c r="AN10" s="119"/>
      <c r="AO10" s="119"/>
      <c r="AP10" s="121"/>
      <c r="AQ10" s="303"/>
      <c r="AR10" s="303"/>
      <c r="AS10" s="303"/>
      <c r="AT10" s="303"/>
      <c r="AU10" s="303"/>
      <c r="AV10" s="303"/>
      <c r="AW10" s="303"/>
      <c r="AX10" s="303"/>
      <c r="AY10" s="303"/>
      <c r="AZ10" s="303"/>
      <c r="BA10" s="299"/>
      <c r="BB10" s="350" t="str">
        <f t="shared" si="1"/>
        <v/>
      </c>
      <c r="BC10" s="350" t="str">
        <f t="shared" si="2"/>
        <v/>
      </c>
      <c r="BD10" s="350" t="str">
        <f t="shared" si="3"/>
        <v/>
      </c>
      <c r="BE10" s="349"/>
      <c r="BF10" s="349" t="str">
        <f t="shared" si="4"/>
        <v/>
      </c>
      <c r="BG10" s="3"/>
      <c r="BH10" s="3"/>
      <c r="BI10" s="3"/>
      <c r="BJ10" s="3"/>
      <c r="BK10" s="3"/>
      <c r="BL10" s="181"/>
      <c r="BM10" s="2"/>
      <c r="BN10" s="2"/>
      <c r="BO10" s="3"/>
      <c r="BP10" s="120"/>
      <c r="BQ10" s="121"/>
      <c r="BR10" s="121"/>
      <c r="BS10" s="121"/>
      <c r="BT10" s="3"/>
      <c r="BU10" s="3"/>
      <c r="BV10" s="3"/>
      <c r="BW10" s="3"/>
      <c r="BX10" s="3"/>
    </row>
    <row r="11" spans="1:76" ht="21.9" customHeight="1">
      <c r="A11" s="174">
        <v>4</v>
      </c>
      <c r="B11" s="182" t="str">
        <f>IF(D11&amp;E11="","",COUNT(B$8:B10)+1)</f>
        <v/>
      </c>
      <c r="C11" s="428"/>
      <c r="D11" s="429"/>
      <c r="E11" s="429"/>
      <c r="F11" s="429"/>
      <c r="G11" s="430"/>
      <c r="H11" s="431"/>
      <c r="I11" s="432"/>
      <c r="J11" s="433"/>
      <c r="K11" s="434"/>
      <c r="L11" s="434"/>
      <c r="M11" s="434"/>
      <c r="N11" s="435"/>
      <c r="O11" s="436"/>
      <c r="P11" s="437" t="str">
        <f t="shared" si="0"/>
        <v/>
      </c>
      <c r="Q11" s="438"/>
      <c r="R11" s="442"/>
      <c r="S11" s="440"/>
      <c r="T11" s="192"/>
      <c r="U11" s="193"/>
      <c r="V11" s="159"/>
      <c r="W11" s="194"/>
      <c r="X11" s="179"/>
      <c r="Y11" s="3"/>
      <c r="Z11" s="162"/>
      <c r="AA11" s="159"/>
      <c r="AB11" s="178"/>
      <c r="AC11" s="179"/>
      <c r="AD11" s="162"/>
      <c r="AE11" s="162"/>
      <c r="AF11" s="159"/>
      <c r="AG11" s="160"/>
      <c r="AH11" s="180"/>
      <c r="AI11" s="120"/>
      <c r="AJ11" s="119"/>
      <c r="AK11" s="165"/>
      <c r="AL11" s="166"/>
      <c r="AM11" s="163"/>
      <c r="AN11" s="119"/>
      <c r="AO11" s="119"/>
      <c r="AP11" s="121"/>
      <c r="AQ11" s="303"/>
      <c r="AR11" s="303"/>
      <c r="AS11" s="303"/>
      <c r="AT11" s="303"/>
      <c r="AU11" s="303"/>
      <c r="AV11" s="303"/>
      <c r="AW11" s="303"/>
      <c r="AX11" s="303"/>
      <c r="AY11" s="303"/>
      <c r="AZ11" s="303"/>
      <c r="BA11" s="299"/>
      <c r="BB11" s="350" t="str">
        <f t="shared" si="1"/>
        <v/>
      </c>
      <c r="BC11" s="350" t="str">
        <f t="shared" si="2"/>
        <v/>
      </c>
      <c r="BD11" s="350" t="str">
        <f t="shared" si="3"/>
        <v/>
      </c>
      <c r="BE11" s="349"/>
      <c r="BF11" s="349" t="str">
        <f t="shared" si="4"/>
        <v/>
      </c>
      <c r="BG11" s="3"/>
      <c r="BH11" s="3"/>
      <c r="BI11" s="3"/>
      <c r="BJ11" s="3"/>
      <c r="BK11" s="3"/>
      <c r="BL11" s="181"/>
      <c r="BM11" s="2"/>
      <c r="BN11" s="2"/>
      <c r="BO11" s="3"/>
      <c r="BP11" s="120"/>
      <c r="BQ11" s="121"/>
      <c r="BR11" s="121"/>
      <c r="BS11" s="121"/>
      <c r="BT11" s="3"/>
      <c r="BU11" s="3"/>
      <c r="BV11" s="3"/>
      <c r="BW11" s="3"/>
      <c r="BX11" s="3"/>
    </row>
    <row r="12" spans="1:76" ht="21.9" customHeight="1">
      <c r="A12" s="174">
        <v>5</v>
      </c>
      <c r="B12" s="197" t="str">
        <f>IF(D12&amp;E12="","",COUNT(B$8:B11)+1)</f>
        <v/>
      </c>
      <c r="C12" s="443"/>
      <c r="D12" s="444"/>
      <c r="E12" s="444"/>
      <c r="F12" s="444"/>
      <c r="G12" s="445"/>
      <c r="H12" s="446"/>
      <c r="I12" s="447"/>
      <c r="J12" s="448"/>
      <c r="K12" s="449"/>
      <c r="L12" s="449"/>
      <c r="M12" s="449"/>
      <c r="N12" s="450"/>
      <c r="O12" s="451"/>
      <c r="P12" s="452" t="str">
        <f t="shared" si="0"/>
        <v/>
      </c>
      <c r="Q12" s="453"/>
      <c r="R12" s="454"/>
      <c r="S12" s="455"/>
      <c r="T12" s="209"/>
      <c r="U12" s="210"/>
      <c r="V12" s="159"/>
      <c r="W12" s="194"/>
      <c r="X12" s="179"/>
      <c r="Y12" s="3"/>
      <c r="Z12" s="162"/>
      <c r="AA12" s="159"/>
      <c r="AB12" s="178"/>
      <c r="AC12" s="179"/>
      <c r="AD12" s="162"/>
      <c r="AE12" s="162"/>
      <c r="AF12" s="159"/>
      <c r="AG12" s="160"/>
      <c r="AH12" s="180"/>
      <c r="AI12" s="120"/>
      <c r="AJ12" s="119"/>
      <c r="AK12" s="165"/>
      <c r="AL12" s="166"/>
      <c r="AM12" s="163"/>
      <c r="AN12" s="119"/>
      <c r="AO12" s="119"/>
      <c r="AP12" s="121"/>
      <c r="AQ12" s="303"/>
      <c r="AR12" s="303"/>
      <c r="AS12" s="303"/>
      <c r="AT12" s="303"/>
      <c r="AU12" s="303"/>
      <c r="AV12" s="303"/>
      <c r="AW12" s="303"/>
      <c r="AX12" s="303"/>
      <c r="AY12" s="303"/>
      <c r="AZ12" s="303"/>
      <c r="BA12" s="299"/>
      <c r="BB12" s="350" t="str">
        <f t="shared" si="1"/>
        <v/>
      </c>
      <c r="BC12" s="350" t="str">
        <f t="shared" si="2"/>
        <v/>
      </c>
      <c r="BD12" s="350" t="str">
        <f t="shared" si="3"/>
        <v/>
      </c>
      <c r="BE12" s="349"/>
      <c r="BF12" s="349" t="str">
        <f t="shared" si="4"/>
        <v/>
      </c>
      <c r="BG12" s="3"/>
      <c r="BH12" s="3"/>
      <c r="BI12" s="3"/>
      <c r="BJ12" s="3"/>
      <c r="BK12" s="3"/>
      <c r="BL12" s="181"/>
      <c r="BM12" s="2"/>
      <c r="BN12" s="2"/>
      <c r="BO12" s="3"/>
      <c r="BP12" s="120"/>
      <c r="BQ12" s="121"/>
      <c r="BR12" s="121"/>
      <c r="BS12" s="121"/>
      <c r="BT12" s="3"/>
      <c r="BU12" s="3"/>
      <c r="BV12" s="3"/>
      <c r="BW12" s="3"/>
      <c r="BX12" s="3"/>
    </row>
    <row r="13" spans="1:76" ht="21.9" customHeight="1">
      <c r="A13" s="174">
        <v>6</v>
      </c>
      <c r="B13" s="211" t="str">
        <f>IF(D13&amp;E13="","",COUNT(B$8:B12)+1)</f>
        <v/>
      </c>
      <c r="C13" s="456"/>
      <c r="D13" s="457"/>
      <c r="E13" s="457"/>
      <c r="F13" s="457"/>
      <c r="G13" s="458"/>
      <c r="H13" s="459"/>
      <c r="I13" s="460"/>
      <c r="J13" s="461"/>
      <c r="K13" s="462"/>
      <c r="L13" s="462"/>
      <c r="M13" s="462"/>
      <c r="N13" s="463"/>
      <c r="O13" s="464"/>
      <c r="P13" s="462" t="str">
        <f t="shared" si="0"/>
        <v/>
      </c>
      <c r="Q13" s="465"/>
      <c r="R13" s="466"/>
      <c r="S13" s="467"/>
      <c r="T13" s="224"/>
      <c r="U13" s="225"/>
      <c r="V13" s="159"/>
      <c r="W13" s="194"/>
      <c r="X13" s="179"/>
      <c r="Y13" s="3"/>
      <c r="Z13" s="162"/>
      <c r="AA13" s="159"/>
      <c r="AB13" s="178"/>
      <c r="AC13" s="179"/>
      <c r="AD13" s="162"/>
      <c r="AE13" s="162"/>
      <c r="AF13" s="159"/>
      <c r="AG13" s="160"/>
      <c r="AH13" s="180"/>
      <c r="AI13" s="120"/>
      <c r="AJ13" s="119"/>
      <c r="AK13" s="165"/>
      <c r="AL13" s="166"/>
      <c r="AM13" s="163"/>
      <c r="AN13" s="119"/>
      <c r="AO13" s="119"/>
      <c r="AP13" s="121"/>
      <c r="AQ13" s="303"/>
      <c r="AR13" s="303"/>
      <c r="AS13" s="303"/>
      <c r="AT13" s="303"/>
      <c r="AU13" s="303"/>
      <c r="AV13" s="303"/>
      <c r="AW13" s="303"/>
      <c r="AX13" s="303"/>
      <c r="AY13" s="303"/>
      <c r="AZ13" s="303"/>
      <c r="BA13" s="299"/>
      <c r="BB13" s="350" t="str">
        <f t="shared" si="1"/>
        <v/>
      </c>
      <c r="BC13" s="350" t="str">
        <f t="shared" si="2"/>
        <v/>
      </c>
      <c r="BD13" s="350" t="str">
        <f t="shared" si="3"/>
        <v/>
      </c>
      <c r="BE13" s="349"/>
      <c r="BF13" s="349" t="str">
        <f t="shared" si="4"/>
        <v/>
      </c>
      <c r="BG13" s="3"/>
      <c r="BH13" s="3"/>
      <c r="BI13" s="3"/>
      <c r="BJ13" s="3"/>
      <c r="BK13" s="3"/>
      <c r="BL13" s="181"/>
      <c r="BM13" s="2"/>
      <c r="BN13" s="2"/>
      <c r="BO13" s="3"/>
      <c r="BP13" s="120"/>
      <c r="BQ13" s="121"/>
      <c r="BR13" s="121"/>
      <c r="BS13" s="121"/>
      <c r="BT13" s="3"/>
      <c r="BU13" s="3"/>
      <c r="BV13" s="3"/>
      <c r="BW13" s="3"/>
      <c r="BX13" s="3"/>
    </row>
    <row r="14" spans="1:76" ht="21.9" customHeight="1">
      <c r="A14" s="174">
        <v>7</v>
      </c>
      <c r="B14" s="182" t="str">
        <f>IF(D14&amp;E14="","",COUNT(B$8:B13)+1)</f>
        <v/>
      </c>
      <c r="C14" s="428"/>
      <c r="D14" s="429"/>
      <c r="E14" s="429"/>
      <c r="F14" s="429"/>
      <c r="G14" s="430"/>
      <c r="H14" s="431"/>
      <c r="I14" s="432"/>
      <c r="J14" s="433"/>
      <c r="K14" s="434"/>
      <c r="L14" s="468"/>
      <c r="M14" s="468"/>
      <c r="N14" s="435"/>
      <c r="O14" s="436"/>
      <c r="P14" s="434" t="str">
        <f t="shared" si="0"/>
        <v/>
      </c>
      <c r="Q14" s="438"/>
      <c r="R14" s="442"/>
      <c r="S14" s="469"/>
      <c r="T14" s="192"/>
      <c r="U14" s="193"/>
      <c r="V14" s="159"/>
      <c r="W14" s="194"/>
      <c r="X14" s="161"/>
      <c r="Y14" s="3"/>
      <c r="Z14" s="162"/>
      <c r="AA14" s="159"/>
      <c r="AB14" s="178"/>
      <c r="AC14" s="161"/>
      <c r="AD14" s="162"/>
      <c r="AE14" s="162"/>
      <c r="AF14" s="159"/>
      <c r="AG14" s="160"/>
      <c r="AH14" s="163"/>
      <c r="AI14" s="120"/>
      <c r="AJ14" s="119"/>
      <c r="AK14" s="165"/>
      <c r="AL14" s="166"/>
      <c r="AM14" s="163"/>
      <c r="AN14" s="119"/>
      <c r="AO14" s="119"/>
      <c r="AP14" s="121"/>
      <c r="AQ14" s="303"/>
      <c r="AR14" s="303"/>
      <c r="AS14" s="303"/>
      <c r="AT14" s="303"/>
      <c r="AU14" s="303"/>
      <c r="AV14" s="303"/>
      <c r="AW14" s="303"/>
      <c r="AX14" s="303"/>
      <c r="AY14" s="303"/>
      <c r="AZ14" s="303"/>
      <c r="BA14" s="299"/>
      <c r="BB14" s="350" t="str">
        <f t="shared" si="1"/>
        <v/>
      </c>
      <c r="BC14" s="350" t="str">
        <f t="shared" si="2"/>
        <v/>
      </c>
      <c r="BD14" s="350" t="str">
        <f t="shared" si="3"/>
        <v/>
      </c>
      <c r="BE14" s="349"/>
      <c r="BF14" s="349" t="str">
        <f t="shared" si="4"/>
        <v/>
      </c>
      <c r="BG14" s="3"/>
      <c r="BH14" s="3"/>
      <c r="BI14" s="3"/>
      <c r="BJ14" s="3"/>
      <c r="BK14" s="3"/>
      <c r="BL14" s="181"/>
      <c r="BM14" s="2"/>
      <c r="BN14" s="2"/>
      <c r="BO14" s="3"/>
      <c r="BP14" s="120"/>
      <c r="BQ14" s="121"/>
      <c r="BR14" s="121"/>
      <c r="BS14" s="121"/>
      <c r="BT14" s="3"/>
      <c r="BU14" s="3"/>
      <c r="BV14" s="3"/>
      <c r="BW14" s="3"/>
      <c r="BX14" s="3"/>
    </row>
    <row r="15" spans="1:76" ht="21.9" customHeight="1">
      <c r="A15" s="174">
        <v>8</v>
      </c>
      <c r="B15" s="182" t="str">
        <f>IF(D15&amp;E15="","",COUNT(B$8:B14)+1)</f>
        <v/>
      </c>
      <c r="C15" s="428"/>
      <c r="D15" s="429"/>
      <c r="E15" s="429"/>
      <c r="F15" s="429"/>
      <c r="G15" s="430"/>
      <c r="H15" s="431"/>
      <c r="I15" s="432"/>
      <c r="J15" s="433"/>
      <c r="K15" s="434"/>
      <c r="L15" s="468"/>
      <c r="M15" s="468"/>
      <c r="N15" s="435"/>
      <c r="O15" s="436"/>
      <c r="P15" s="434" t="str">
        <f t="shared" si="0"/>
        <v/>
      </c>
      <c r="Q15" s="438"/>
      <c r="R15" s="442"/>
      <c r="S15" s="469"/>
      <c r="T15" s="192"/>
      <c r="U15" s="193"/>
      <c r="V15" s="159"/>
      <c r="W15" s="194"/>
      <c r="X15" s="161"/>
      <c r="Y15" s="3"/>
      <c r="Z15" s="162"/>
      <c r="AA15" s="159"/>
      <c r="AB15" s="178"/>
      <c r="AC15" s="161"/>
      <c r="AD15" s="162"/>
      <c r="AE15" s="162"/>
      <c r="AF15" s="159"/>
      <c r="AG15" s="160"/>
      <c r="AH15" s="163"/>
      <c r="AI15" s="120"/>
      <c r="AJ15" s="119"/>
      <c r="AK15" s="165"/>
      <c r="AL15" s="166"/>
      <c r="AM15" s="163"/>
      <c r="AN15" s="119"/>
      <c r="AO15" s="119"/>
      <c r="AP15" s="121"/>
      <c r="AQ15" s="303"/>
      <c r="AR15" s="303"/>
      <c r="AS15" s="303"/>
      <c r="AT15" s="303"/>
      <c r="AU15" s="303"/>
      <c r="AV15" s="303"/>
      <c r="AW15" s="303"/>
      <c r="AX15" s="303"/>
      <c r="AY15" s="303"/>
      <c r="AZ15" s="303"/>
      <c r="BA15" s="299"/>
      <c r="BB15" s="350" t="str">
        <f t="shared" si="1"/>
        <v/>
      </c>
      <c r="BC15" s="350" t="str">
        <f t="shared" si="2"/>
        <v/>
      </c>
      <c r="BD15" s="350" t="str">
        <f t="shared" si="3"/>
        <v/>
      </c>
      <c r="BE15" s="349"/>
      <c r="BF15" s="349" t="str">
        <f t="shared" si="4"/>
        <v/>
      </c>
      <c r="BG15" s="3"/>
      <c r="BH15" s="3"/>
      <c r="BI15" s="3"/>
      <c r="BJ15" s="3"/>
      <c r="BK15" s="3"/>
      <c r="BL15" s="181"/>
      <c r="BM15" s="2"/>
      <c r="BN15" s="2"/>
      <c r="BO15" s="3"/>
      <c r="BP15" s="120"/>
      <c r="BQ15" s="121"/>
      <c r="BR15" s="121"/>
      <c r="BS15" s="121"/>
      <c r="BT15" s="3"/>
      <c r="BU15" s="3"/>
      <c r="BV15" s="3"/>
      <c r="BW15" s="3"/>
      <c r="BX15" s="3"/>
    </row>
    <row r="16" spans="1:76" ht="21.9" customHeight="1">
      <c r="A16" s="174">
        <v>9</v>
      </c>
      <c r="B16" s="182" t="str">
        <f>IF(D16&amp;E16="","",COUNT(B$8:B15)+1)</f>
        <v/>
      </c>
      <c r="C16" s="428"/>
      <c r="D16" s="429"/>
      <c r="E16" s="429"/>
      <c r="F16" s="429"/>
      <c r="G16" s="430"/>
      <c r="H16" s="431"/>
      <c r="I16" s="432"/>
      <c r="J16" s="433"/>
      <c r="K16" s="434"/>
      <c r="L16" s="468"/>
      <c r="M16" s="468"/>
      <c r="N16" s="435"/>
      <c r="O16" s="436"/>
      <c r="P16" s="434" t="str">
        <f t="shared" si="0"/>
        <v/>
      </c>
      <c r="Q16" s="438"/>
      <c r="R16" s="442"/>
      <c r="S16" s="469"/>
      <c r="T16" s="192"/>
      <c r="U16" s="193"/>
      <c r="V16" s="159"/>
      <c r="W16" s="194"/>
      <c r="X16" s="161"/>
      <c r="Y16" s="3"/>
      <c r="Z16" s="162"/>
      <c r="AA16" s="159"/>
      <c r="AB16" s="178"/>
      <c r="AC16" s="161"/>
      <c r="AD16" s="162"/>
      <c r="AE16" s="162"/>
      <c r="AF16" s="159"/>
      <c r="AG16" s="160"/>
      <c r="AH16" s="163"/>
      <c r="AI16" s="120"/>
      <c r="AJ16" s="119"/>
      <c r="AK16" s="165"/>
      <c r="AL16" s="166"/>
      <c r="AM16" s="163"/>
      <c r="AN16" s="119"/>
      <c r="AO16" s="119"/>
      <c r="AP16" s="121"/>
      <c r="AQ16" s="303"/>
      <c r="AR16" s="303"/>
      <c r="AS16" s="303"/>
      <c r="AT16" s="303"/>
      <c r="AU16" s="303"/>
      <c r="AV16" s="303"/>
      <c r="AW16" s="303"/>
      <c r="AX16" s="303"/>
      <c r="AY16" s="303"/>
      <c r="AZ16" s="303"/>
      <c r="BA16" s="299"/>
      <c r="BB16" s="350" t="str">
        <f t="shared" si="1"/>
        <v/>
      </c>
      <c r="BC16" s="350" t="str">
        <f t="shared" si="2"/>
        <v/>
      </c>
      <c r="BD16" s="350" t="str">
        <f t="shared" si="3"/>
        <v/>
      </c>
      <c r="BE16" s="349"/>
      <c r="BF16" s="349" t="str">
        <f t="shared" si="4"/>
        <v/>
      </c>
      <c r="BG16" s="3"/>
      <c r="BH16" s="3"/>
      <c r="BI16" s="3"/>
      <c r="BJ16" s="3"/>
      <c r="BK16" s="3"/>
      <c r="BL16" s="181"/>
      <c r="BM16" s="2"/>
      <c r="BN16" s="2"/>
      <c r="BO16" s="3"/>
      <c r="BP16" s="120"/>
      <c r="BQ16" s="121"/>
      <c r="BR16" s="121"/>
      <c r="BS16" s="121"/>
      <c r="BT16" s="3"/>
      <c r="BU16" s="3"/>
      <c r="BV16" s="3"/>
      <c r="BW16" s="121"/>
      <c r="BX16" s="121"/>
    </row>
    <row r="17" spans="1:76" ht="21.9" customHeight="1">
      <c r="A17" s="174">
        <v>10</v>
      </c>
      <c r="B17" s="197" t="str">
        <f>IF(D17&amp;E17="","",COUNT(B$8:B16)+1)</f>
        <v/>
      </c>
      <c r="C17" s="443"/>
      <c r="D17" s="444"/>
      <c r="E17" s="444"/>
      <c r="F17" s="444"/>
      <c r="G17" s="445"/>
      <c r="H17" s="446"/>
      <c r="I17" s="447"/>
      <c r="J17" s="448"/>
      <c r="K17" s="449"/>
      <c r="L17" s="470"/>
      <c r="M17" s="470"/>
      <c r="N17" s="450"/>
      <c r="O17" s="451"/>
      <c r="P17" s="449" t="str">
        <f t="shared" si="0"/>
        <v/>
      </c>
      <c r="Q17" s="453"/>
      <c r="R17" s="454"/>
      <c r="S17" s="471"/>
      <c r="T17" s="209"/>
      <c r="U17" s="210"/>
      <c r="V17" s="159"/>
      <c r="W17" s="194"/>
      <c r="X17" s="161"/>
      <c r="Y17" s="3"/>
      <c r="Z17" s="162"/>
      <c r="AA17" s="159"/>
      <c r="AB17" s="178"/>
      <c r="AC17" s="161"/>
      <c r="AD17" s="162"/>
      <c r="AE17" s="162"/>
      <c r="AF17" s="159"/>
      <c r="AG17" s="160"/>
      <c r="AH17" s="163"/>
      <c r="AI17" s="120"/>
      <c r="AJ17" s="119"/>
      <c r="AK17" s="165"/>
      <c r="AL17" s="166"/>
      <c r="AM17" s="163"/>
      <c r="AN17" s="119"/>
      <c r="AO17" s="119"/>
      <c r="AP17" s="121"/>
      <c r="AQ17" s="303"/>
      <c r="AR17" s="303"/>
      <c r="AS17" s="303"/>
      <c r="AT17" s="303"/>
      <c r="AU17" s="303"/>
      <c r="AV17" s="303"/>
      <c r="AW17" s="303"/>
      <c r="AX17" s="303"/>
      <c r="AY17" s="303"/>
      <c r="AZ17" s="303"/>
      <c r="BA17" s="299"/>
      <c r="BB17" s="350" t="str">
        <f t="shared" si="1"/>
        <v/>
      </c>
      <c r="BC17" s="350" t="str">
        <f t="shared" si="2"/>
        <v/>
      </c>
      <c r="BD17" s="350" t="str">
        <f t="shared" si="3"/>
        <v/>
      </c>
      <c r="BE17" s="349"/>
      <c r="BF17" s="349" t="str">
        <f t="shared" si="4"/>
        <v/>
      </c>
      <c r="BG17" s="3"/>
      <c r="BH17" s="3"/>
      <c r="BI17" s="3"/>
      <c r="BJ17" s="3"/>
      <c r="BK17" s="3"/>
      <c r="BL17" s="181"/>
      <c r="BM17" s="2"/>
      <c r="BN17" s="2"/>
      <c r="BO17" s="3"/>
      <c r="BP17" s="120"/>
      <c r="BQ17" s="121"/>
      <c r="BR17" s="121"/>
      <c r="BS17" s="121"/>
      <c r="BT17" s="3"/>
      <c r="BU17" s="3"/>
      <c r="BV17" s="3"/>
      <c r="BW17" s="121"/>
      <c r="BX17" s="121"/>
    </row>
    <row r="18" spans="1:76" ht="21.9" customHeight="1">
      <c r="A18" s="174">
        <v>11</v>
      </c>
      <c r="B18" s="211" t="str">
        <f>IF(D18&amp;E18="","",COUNT(B$8:B17)+1)</f>
        <v/>
      </c>
      <c r="C18" s="456"/>
      <c r="D18" s="457"/>
      <c r="E18" s="457"/>
      <c r="F18" s="457"/>
      <c r="G18" s="458"/>
      <c r="H18" s="459"/>
      <c r="I18" s="460"/>
      <c r="J18" s="461"/>
      <c r="K18" s="462"/>
      <c r="L18" s="462"/>
      <c r="M18" s="462"/>
      <c r="N18" s="463"/>
      <c r="O18" s="464"/>
      <c r="P18" s="462" t="str">
        <f t="shared" si="0"/>
        <v/>
      </c>
      <c r="Q18" s="465"/>
      <c r="R18" s="472"/>
      <c r="S18" s="467"/>
      <c r="T18" s="224"/>
      <c r="U18" s="225"/>
      <c r="V18" s="159"/>
      <c r="W18" s="194"/>
      <c r="X18" s="179"/>
      <c r="Y18" s="3"/>
      <c r="Z18" s="162"/>
      <c r="AA18" s="159"/>
      <c r="AB18" s="178"/>
      <c r="AC18" s="179"/>
      <c r="AD18" s="162"/>
      <c r="AE18" s="162"/>
      <c r="AF18" s="159"/>
      <c r="AG18" s="160"/>
      <c r="AH18" s="163"/>
      <c r="AI18" s="120"/>
      <c r="AJ18" s="119"/>
      <c r="AK18" s="165"/>
      <c r="AL18" s="166"/>
      <c r="AM18" s="163"/>
      <c r="AN18" s="119"/>
      <c r="AO18" s="119"/>
      <c r="AP18" s="121"/>
      <c r="AQ18" s="303"/>
      <c r="AR18" s="303"/>
      <c r="AS18" s="303"/>
      <c r="AT18" s="303"/>
      <c r="AU18" s="303"/>
      <c r="AV18" s="303"/>
      <c r="AW18" s="303"/>
      <c r="AX18" s="303"/>
      <c r="AY18" s="303"/>
      <c r="AZ18" s="303"/>
      <c r="BA18" s="299"/>
      <c r="BB18" s="350" t="str">
        <f t="shared" si="1"/>
        <v/>
      </c>
      <c r="BC18" s="350" t="str">
        <f t="shared" si="2"/>
        <v/>
      </c>
      <c r="BD18" s="350" t="str">
        <f t="shared" si="3"/>
        <v/>
      </c>
      <c r="BE18" s="349"/>
      <c r="BF18" s="349" t="str">
        <f t="shared" si="4"/>
        <v/>
      </c>
      <c r="BG18" s="3"/>
      <c r="BH18" s="3"/>
      <c r="BI18" s="3"/>
      <c r="BJ18" s="3"/>
      <c r="BK18" s="3"/>
      <c r="BL18" s="181"/>
      <c r="BM18" s="2"/>
      <c r="BN18" s="2"/>
      <c r="BO18" s="3"/>
      <c r="BP18" s="120"/>
      <c r="BQ18" s="121"/>
      <c r="BR18" s="121"/>
      <c r="BS18" s="121"/>
      <c r="BT18" s="3"/>
      <c r="BU18" s="3"/>
      <c r="BV18" s="3"/>
      <c r="BW18" s="121"/>
      <c r="BX18" s="121"/>
    </row>
    <row r="19" spans="1:76" ht="21.9" customHeight="1">
      <c r="A19" s="174">
        <v>12</v>
      </c>
      <c r="B19" s="182" t="str">
        <f>IF(D19&amp;E19="","",COUNT(B$8:B18)+1)</f>
        <v/>
      </c>
      <c r="C19" s="428"/>
      <c r="D19" s="429"/>
      <c r="E19" s="429"/>
      <c r="F19" s="429"/>
      <c r="G19" s="430"/>
      <c r="H19" s="431"/>
      <c r="I19" s="432"/>
      <c r="J19" s="433"/>
      <c r="K19" s="434"/>
      <c r="L19" s="468"/>
      <c r="M19" s="468"/>
      <c r="N19" s="435"/>
      <c r="O19" s="436"/>
      <c r="P19" s="434" t="str">
        <f t="shared" si="0"/>
        <v/>
      </c>
      <c r="Q19" s="438"/>
      <c r="R19" s="439"/>
      <c r="S19" s="469"/>
      <c r="T19" s="192"/>
      <c r="U19" s="193"/>
      <c r="V19" s="159"/>
      <c r="W19" s="194"/>
      <c r="X19" s="161"/>
      <c r="Y19" s="3"/>
      <c r="Z19" s="162"/>
      <c r="AA19" s="159"/>
      <c r="AB19" s="178"/>
      <c r="AC19" s="161"/>
      <c r="AD19" s="162"/>
      <c r="AE19" s="162"/>
      <c r="AF19" s="159"/>
      <c r="AG19" s="160"/>
      <c r="AH19" s="163"/>
      <c r="AI19" s="120"/>
      <c r="AJ19" s="119"/>
      <c r="AK19" s="165"/>
      <c r="AL19" s="166"/>
      <c r="AM19" s="163"/>
      <c r="AN19" s="119"/>
      <c r="AO19" s="119"/>
      <c r="AP19" s="121"/>
      <c r="AQ19" s="303"/>
      <c r="AR19" s="303"/>
      <c r="AS19" s="303"/>
      <c r="AT19" s="303"/>
      <c r="AU19" s="303"/>
      <c r="AV19" s="303"/>
      <c r="AW19" s="303"/>
      <c r="AX19" s="303"/>
      <c r="AY19" s="303"/>
      <c r="AZ19" s="303"/>
      <c r="BA19" s="299"/>
      <c r="BB19" s="350" t="str">
        <f t="shared" si="1"/>
        <v/>
      </c>
      <c r="BC19" s="350" t="str">
        <f t="shared" si="2"/>
        <v/>
      </c>
      <c r="BD19" s="350" t="str">
        <f t="shared" si="3"/>
        <v/>
      </c>
      <c r="BE19" s="349"/>
      <c r="BF19" s="349" t="str">
        <f t="shared" si="4"/>
        <v/>
      </c>
      <c r="BG19" s="3"/>
      <c r="BH19" s="3"/>
      <c r="BI19" s="3"/>
      <c r="BJ19" s="3"/>
      <c r="BK19" s="3"/>
      <c r="BL19" s="181"/>
      <c r="BM19" s="2"/>
      <c r="BN19" s="2"/>
      <c r="BO19" s="3"/>
      <c r="BP19" s="120"/>
      <c r="BQ19" s="121"/>
      <c r="BR19" s="121"/>
      <c r="BS19" s="121"/>
      <c r="BT19" s="3"/>
      <c r="BU19" s="3"/>
      <c r="BV19" s="3"/>
      <c r="BW19" s="121"/>
      <c r="BX19" s="121"/>
    </row>
    <row r="20" spans="1:76" ht="21.9" customHeight="1">
      <c r="A20" s="174">
        <v>13</v>
      </c>
      <c r="B20" s="182" t="str">
        <f>IF(D20&amp;E20="","",COUNT(B$8:B19)+1)</f>
        <v/>
      </c>
      <c r="C20" s="428"/>
      <c r="D20" s="429"/>
      <c r="E20" s="429"/>
      <c r="F20" s="429"/>
      <c r="G20" s="430"/>
      <c r="H20" s="431"/>
      <c r="I20" s="432"/>
      <c r="J20" s="433"/>
      <c r="K20" s="434"/>
      <c r="L20" s="468"/>
      <c r="M20" s="468"/>
      <c r="N20" s="435"/>
      <c r="O20" s="436"/>
      <c r="P20" s="434" t="str">
        <f t="shared" si="0"/>
        <v/>
      </c>
      <c r="Q20" s="438"/>
      <c r="R20" s="439"/>
      <c r="S20" s="469"/>
      <c r="T20" s="192"/>
      <c r="U20" s="193"/>
      <c r="V20" s="159"/>
      <c r="W20" s="194"/>
      <c r="X20" s="161"/>
      <c r="Y20" s="3"/>
      <c r="Z20" s="162"/>
      <c r="AA20" s="159"/>
      <c r="AB20" s="178"/>
      <c r="AC20" s="161"/>
      <c r="AD20" s="162"/>
      <c r="AE20" s="162"/>
      <c r="AF20" s="159"/>
      <c r="AG20" s="160"/>
      <c r="AH20" s="163"/>
      <c r="AI20" s="120"/>
      <c r="AJ20" s="119"/>
      <c r="AK20" s="165"/>
      <c r="AL20" s="166"/>
      <c r="AM20" s="163"/>
      <c r="AN20" s="119"/>
      <c r="AO20" s="119"/>
      <c r="AP20" s="121"/>
      <c r="AQ20" s="303"/>
      <c r="AR20" s="303"/>
      <c r="AS20" s="303"/>
      <c r="AT20" s="303"/>
      <c r="AU20" s="303"/>
      <c r="AV20" s="303"/>
      <c r="AW20" s="303"/>
      <c r="AX20" s="303"/>
      <c r="AY20" s="303"/>
      <c r="AZ20" s="303"/>
      <c r="BA20" s="299"/>
      <c r="BB20" s="350" t="str">
        <f t="shared" si="1"/>
        <v/>
      </c>
      <c r="BC20" s="350" t="str">
        <f t="shared" si="2"/>
        <v/>
      </c>
      <c r="BD20" s="350" t="str">
        <f t="shared" si="3"/>
        <v/>
      </c>
      <c r="BE20" s="349"/>
      <c r="BF20" s="349" t="str">
        <f t="shared" si="4"/>
        <v/>
      </c>
      <c r="BG20" s="3"/>
      <c r="BH20" s="3"/>
      <c r="BI20" s="3"/>
      <c r="BJ20" s="3"/>
      <c r="BK20" s="3"/>
      <c r="BL20" s="181"/>
      <c r="BM20" s="2"/>
      <c r="BN20" s="2"/>
      <c r="BO20" s="3"/>
      <c r="BP20" s="120"/>
      <c r="BQ20" s="121"/>
      <c r="BR20" s="121"/>
      <c r="BS20" s="121"/>
      <c r="BT20" s="3"/>
      <c r="BU20" s="3"/>
      <c r="BV20" s="3"/>
      <c r="BW20" s="121"/>
      <c r="BX20" s="121"/>
    </row>
    <row r="21" spans="1:76" ht="21.9" customHeight="1">
      <c r="A21" s="174">
        <v>14</v>
      </c>
      <c r="B21" s="182" t="str">
        <f>IF(D21&amp;E21="","",COUNT(B$8:B20)+1)</f>
        <v/>
      </c>
      <c r="C21" s="428"/>
      <c r="D21" s="429"/>
      <c r="E21" s="429"/>
      <c r="F21" s="429"/>
      <c r="G21" s="430"/>
      <c r="H21" s="431"/>
      <c r="I21" s="432"/>
      <c r="J21" s="433"/>
      <c r="K21" s="434"/>
      <c r="L21" s="468"/>
      <c r="M21" s="468"/>
      <c r="N21" s="435"/>
      <c r="O21" s="436"/>
      <c r="P21" s="434" t="str">
        <f t="shared" si="0"/>
        <v/>
      </c>
      <c r="Q21" s="438"/>
      <c r="R21" s="439"/>
      <c r="S21" s="469"/>
      <c r="T21" s="192"/>
      <c r="U21" s="193"/>
      <c r="V21" s="159"/>
      <c r="W21" s="194"/>
      <c r="X21" s="161"/>
      <c r="Y21" s="3"/>
      <c r="Z21" s="162"/>
      <c r="AA21" s="159"/>
      <c r="AB21" s="178"/>
      <c r="AC21" s="161"/>
      <c r="AD21" s="162"/>
      <c r="AE21" s="162"/>
      <c r="AF21" s="159"/>
      <c r="AG21" s="160"/>
      <c r="AH21" s="163"/>
      <c r="AI21" s="120"/>
      <c r="AJ21" s="119"/>
      <c r="AK21" s="165"/>
      <c r="AL21" s="166"/>
      <c r="AM21" s="163"/>
      <c r="AN21" s="119"/>
      <c r="AO21" s="119"/>
      <c r="AP21" s="121"/>
      <c r="AQ21" s="303"/>
      <c r="AR21" s="303"/>
      <c r="AS21" s="303"/>
      <c r="AT21" s="303"/>
      <c r="AU21" s="303"/>
      <c r="AV21" s="303"/>
      <c r="AW21" s="303"/>
      <c r="AX21" s="303"/>
      <c r="AY21" s="303"/>
      <c r="AZ21" s="303"/>
      <c r="BA21" s="299"/>
      <c r="BB21" s="350" t="str">
        <f t="shared" si="1"/>
        <v/>
      </c>
      <c r="BC21" s="350" t="str">
        <f t="shared" si="2"/>
        <v/>
      </c>
      <c r="BD21" s="350" t="str">
        <f t="shared" si="3"/>
        <v/>
      </c>
      <c r="BE21" s="349"/>
      <c r="BF21" s="349" t="str">
        <f t="shared" si="4"/>
        <v/>
      </c>
      <c r="BG21" s="3"/>
      <c r="BH21" s="3"/>
      <c r="BI21" s="3"/>
      <c r="BJ21" s="3"/>
      <c r="BK21" s="3"/>
      <c r="BL21" s="181"/>
      <c r="BM21" s="2"/>
      <c r="BN21" s="2"/>
      <c r="BO21" s="3"/>
      <c r="BP21" s="120"/>
      <c r="BQ21" s="121"/>
      <c r="BR21" s="121"/>
      <c r="BS21" s="121"/>
      <c r="BT21" s="3"/>
      <c r="BU21" s="3"/>
      <c r="BV21" s="3"/>
      <c r="BW21" s="121"/>
      <c r="BX21" s="121"/>
    </row>
    <row r="22" spans="1:76" ht="21.9" customHeight="1">
      <c r="A22" s="174">
        <v>15</v>
      </c>
      <c r="B22" s="197" t="str">
        <f>IF(D22&amp;E22="","",COUNT(B$8:B21)+1)</f>
        <v/>
      </c>
      <c r="C22" s="443"/>
      <c r="D22" s="444"/>
      <c r="E22" s="444"/>
      <c r="F22" s="444"/>
      <c r="G22" s="445"/>
      <c r="H22" s="446"/>
      <c r="I22" s="447"/>
      <c r="J22" s="448"/>
      <c r="K22" s="449"/>
      <c r="L22" s="470"/>
      <c r="M22" s="470"/>
      <c r="N22" s="450"/>
      <c r="O22" s="451"/>
      <c r="P22" s="449" t="str">
        <f t="shared" si="0"/>
        <v/>
      </c>
      <c r="Q22" s="453"/>
      <c r="R22" s="454"/>
      <c r="S22" s="471"/>
      <c r="T22" s="209"/>
      <c r="U22" s="210"/>
      <c r="V22" s="159"/>
      <c r="W22" s="194"/>
      <c r="X22" s="161"/>
      <c r="Y22" s="3"/>
      <c r="Z22" s="162"/>
      <c r="AA22" s="159"/>
      <c r="AB22" s="178"/>
      <c r="AC22" s="161"/>
      <c r="AD22" s="162"/>
      <c r="AE22" s="162"/>
      <c r="AF22" s="159"/>
      <c r="AG22" s="160"/>
      <c r="AH22" s="163"/>
      <c r="AI22" s="120"/>
      <c r="AJ22" s="119"/>
      <c r="AK22" s="165"/>
      <c r="AL22" s="166"/>
      <c r="AM22" s="163"/>
      <c r="AN22" s="119"/>
      <c r="AO22" s="119"/>
      <c r="AP22" s="121"/>
      <c r="AQ22" s="303"/>
      <c r="AR22" s="303"/>
      <c r="AS22" s="303"/>
      <c r="AT22" s="303"/>
      <c r="AU22" s="303"/>
      <c r="AV22" s="303"/>
      <c r="AW22" s="303"/>
      <c r="AX22" s="303"/>
      <c r="AY22" s="303"/>
      <c r="AZ22" s="303"/>
      <c r="BA22" s="299"/>
      <c r="BB22" s="350" t="str">
        <f t="shared" si="1"/>
        <v/>
      </c>
      <c r="BC22" s="350" t="str">
        <f t="shared" si="2"/>
        <v/>
      </c>
      <c r="BD22" s="350" t="str">
        <f t="shared" si="3"/>
        <v/>
      </c>
      <c r="BE22" s="349"/>
      <c r="BF22" s="349" t="str">
        <f t="shared" si="4"/>
        <v/>
      </c>
      <c r="BG22" s="3"/>
      <c r="BH22" s="3"/>
      <c r="BI22" s="3"/>
      <c r="BJ22" s="3"/>
      <c r="BK22" s="3"/>
      <c r="BL22" s="181"/>
      <c r="BM22" s="2"/>
      <c r="BN22" s="2"/>
      <c r="BO22" s="3"/>
      <c r="BP22" s="120"/>
      <c r="BQ22" s="121"/>
      <c r="BR22" s="121"/>
      <c r="BS22" s="121"/>
      <c r="BT22" s="3"/>
      <c r="BU22" s="3"/>
      <c r="BV22" s="3"/>
      <c r="BW22" s="121"/>
      <c r="BX22" s="121"/>
    </row>
    <row r="23" spans="1:76" ht="21.9" customHeight="1">
      <c r="A23" s="174">
        <v>16</v>
      </c>
      <c r="B23" s="211" t="str">
        <f>IF(D23&amp;E23="","",COUNT(B$8:B22)+1)</f>
        <v/>
      </c>
      <c r="C23" s="456"/>
      <c r="D23" s="457"/>
      <c r="E23" s="457"/>
      <c r="F23" s="457"/>
      <c r="G23" s="458"/>
      <c r="H23" s="459"/>
      <c r="I23" s="460"/>
      <c r="J23" s="461"/>
      <c r="K23" s="462"/>
      <c r="L23" s="462"/>
      <c r="M23" s="462"/>
      <c r="N23" s="463"/>
      <c r="O23" s="464"/>
      <c r="P23" s="462" t="str">
        <f t="shared" si="0"/>
        <v/>
      </c>
      <c r="Q23" s="465"/>
      <c r="R23" s="466"/>
      <c r="S23" s="467"/>
      <c r="T23" s="224"/>
      <c r="U23" s="225"/>
      <c r="V23" s="159"/>
      <c r="W23" s="194"/>
      <c r="X23" s="179"/>
      <c r="Y23" s="3"/>
      <c r="Z23" s="162"/>
      <c r="AA23" s="159"/>
      <c r="AB23" s="178"/>
      <c r="AC23" s="179"/>
      <c r="AD23" s="162"/>
      <c r="AE23" s="162"/>
      <c r="AF23" s="159"/>
      <c r="AG23" s="160"/>
      <c r="AH23" s="163"/>
      <c r="AI23" s="120"/>
      <c r="AJ23" s="119"/>
      <c r="AK23" s="165"/>
      <c r="AL23" s="166"/>
      <c r="AM23" s="163"/>
      <c r="AN23" s="119"/>
      <c r="AO23" s="119"/>
      <c r="AP23" s="121"/>
      <c r="AQ23" s="303"/>
      <c r="AR23" s="303"/>
      <c r="AS23" s="303"/>
      <c r="AT23" s="303"/>
      <c r="AU23" s="303"/>
      <c r="AV23" s="303"/>
      <c r="AW23" s="303"/>
      <c r="AX23" s="303"/>
      <c r="AY23" s="303"/>
      <c r="AZ23" s="303"/>
      <c r="BA23" s="299"/>
      <c r="BB23" s="350" t="str">
        <f t="shared" si="1"/>
        <v/>
      </c>
      <c r="BC23" s="350" t="str">
        <f t="shared" si="2"/>
        <v/>
      </c>
      <c r="BD23" s="350" t="str">
        <f t="shared" si="3"/>
        <v/>
      </c>
      <c r="BE23" s="349"/>
      <c r="BF23" s="349" t="str">
        <f t="shared" si="4"/>
        <v/>
      </c>
      <c r="BG23" s="3"/>
      <c r="BH23" s="3"/>
      <c r="BI23" s="3"/>
      <c r="BJ23" s="3"/>
      <c r="BK23" s="3"/>
      <c r="BL23" s="181"/>
      <c r="BM23" s="2"/>
      <c r="BN23" s="2"/>
      <c r="BO23" s="3"/>
      <c r="BP23" s="120"/>
      <c r="BQ23" s="121"/>
      <c r="BR23" s="121"/>
      <c r="BS23" s="121"/>
      <c r="BT23" s="3"/>
      <c r="BU23" s="3"/>
      <c r="BV23" s="3"/>
      <c r="BW23" s="121"/>
      <c r="BX23" s="121"/>
    </row>
    <row r="24" spans="1:76" ht="21.9" customHeight="1">
      <c r="A24" s="174">
        <v>17</v>
      </c>
      <c r="B24" s="182" t="str">
        <f>IF(D24&amp;E24="","",COUNT(B$8:B23)+1)</f>
        <v/>
      </c>
      <c r="C24" s="428"/>
      <c r="D24" s="429"/>
      <c r="E24" s="429"/>
      <c r="F24" s="429"/>
      <c r="G24" s="430"/>
      <c r="H24" s="431"/>
      <c r="I24" s="432"/>
      <c r="J24" s="433"/>
      <c r="K24" s="434"/>
      <c r="L24" s="468"/>
      <c r="M24" s="468"/>
      <c r="N24" s="435"/>
      <c r="O24" s="436"/>
      <c r="P24" s="434" t="str">
        <f t="shared" si="0"/>
        <v/>
      </c>
      <c r="Q24" s="438"/>
      <c r="R24" s="442"/>
      <c r="S24" s="469"/>
      <c r="T24" s="192"/>
      <c r="U24" s="193"/>
      <c r="V24" s="159"/>
      <c r="W24" s="194"/>
      <c r="X24" s="161"/>
      <c r="Y24" s="3"/>
      <c r="Z24" s="162"/>
      <c r="AA24" s="159"/>
      <c r="AB24" s="178"/>
      <c r="AC24" s="161"/>
      <c r="AD24" s="162"/>
      <c r="AE24" s="162"/>
      <c r="AF24" s="159"/>
      <c r="AG24" s="160"/>
      <c r="AH24" s="163"/>
      <c r="AI24" s="120"/>
      <c r="AJ24" s="119"/>
      <c r="AK24" s="165"/>
      <c r="AL24" s="166"/>
      <c r="AM24" s="163"/>
      <c r="AN24" s="119"/>
      <c r="AO24" s="119"/>
      <c r="AP24" s="121"/>
      <c r="AQ24" s="303"/>
      <c r="AR24" s="303"/>
      <c r="AS24" s="303"/>
      <c r="AT24" s="303"/>
      <c r="AU24" s="303"/>
      <c r="AV24" s="303"/>
      <c r="AW24" s="303"/>
      <c r="AX24" s="303"/>
      <c r="AY24" s="303"/>
      <c r="AZ24" s="303"/>
      <c r="BA24" s="299"/>
      <c r="BB24" s="350" t="str">
        <f t="shared" si="1"/>
        <v/>
      </c>
      <c r="BC24" s="350" t="str">
        <f t="shared" si="2"/>
        <v/>
      </c>
      <c r="BD24" s="350" t="str">
        <f t="shared" si="3"/>
        <v/>
      </c>
      <c r="BE24" s="349"/>
      <c r="BF24" s="349" t="str">
        <f t="shared" si="4"/>
        <v/>
      </c>
      <c r="BG24" s="3"/>
      <c r="BH24" s="3"/>
      <c r="BI24" s="3"/>
      <c r="BJ24" s="3"/>
      <c r="BK24" s="3"/>
      <c r="BL24" s="181"/>
      <c r="BM24" s="2"/>
      <c r="BN24" s="2"/>
      <c r="BO24" s="3"/>
      <c r="BP24" s="120"/>
      <c r="BQ24" s="121"/>
      <c r="BR24" s="121"/>
      <c r="BS24" s="121"/>
      <c r="BT24" s="3"/>
      <c r="BU24" s="3"/>
      <c r="BV24" s="3"/>
      <c r="BW24" s="121"/>
      <c r="BX24" s="121"/>
    </row>
    <row r="25" spans="1:76" ht="21.9" customHeight="1">
      <c r="A25" s="174">
        <v>18</v>
      </c>
      <c r="B25" s="182" t="str">
        <f>IF(D25&amp;E25="","",COUNT(B$8:B24)+1)</f>
        <v/>
      </c>
      <c r="C25" s="428"/>
      <c r="D25" s="429"/>
      <c r="E25" s="429"/>
      <c r="F25" s="429"/>
      <c r="G25" s="430"/>
      <c r="H25" s="431"/>
      <c r="I25" s="432"/>
      <c r="J25" s="433"/>
      <c r="K25" s="434"/>
      <c r="L25" s="468"/>
      <c r="M25" s="468"/>
      <c r="N25" s="435"/>
      <c r="O25" s="436"/>
      <c r="P25" s="434" t="str">
        <f t="shared" si="0"/>
        <v/>
      </c>
      <c r="Q25" s="438"/>
      <c r="R25" s="442"/>
      <c r="S25" s="469"/>
      <c r="T25" s="192"/>
      <c r="U25" s="193"/>
      <c r="V25" s="159"/>
      <c r="W25" s="194"/>
      <c r="X25" s="161"/>
      <c r="Y25" s="3"/>
      <c r="Z25" s="162"/>
      <c r="AA25" s="159"/>
      <c r="AB25" s="178"/>
      <c r="AC25" s="161"/>
      <c r="AD25" s="162"/>
      <c r="AE25" s="162"/>
      <c r="AF25" s="159"/>
      <c r="AG25" s="160"/>
      <c r="AH25" s="163"/>
      <c r="AI25" s="120"/>
      <c r="AJ25" s="119"/>
      <c r="AK25" s="165"/>
      <c r="AL25" s="166"/>
      <c r="AM25" s="163"/>
      <c r="AN25" s="119"/>
      <c r="AO25" s="119"/>
      <c r="AP25" s="121"/>
      <c r="AQ25" s="303"/>
      <c r="AR25" s="303"/>
      <c r="AS25" s="303"/>
      <c r="AT25" s="303"/>
      <c r="AU25" s="303"/>
      <c r="AV25" s="303"/>
      <c r="AW25" s="303"/>
      <c r="AX25" s="303"/>
      <c r="AY25" s="303"/>
      <c r="AZ25" s="303"/>
      <c r="BA25" s="299"/>
      <c r="BB25" s="350" t="str">
        <f t="shared" si="1"/>
        <v/>
      </c>
      <c r="BC25" s="350" t="str">
        <f t="shared" si="2"/>
        <v/>
      </c>
      <c r="BD25" s="350" t="str">
        <f t="shared" si="3"/>
        <v/>
      </c>
      <c r="BE25" s="349"/>
      <c r="BF25" s="349" t="str">
        <f t="shared" si="4"/>
        <v/>
      </c>
      <c r="BG25" s="3"/>
      <c r="BH25" s="3"/>
      <c r="BI25" s="3"/>
      <c r="BJ25" s="3"/>
      <c r="BK25" s="3"/>
      <c r="BL25" s="181"/>
      <c r="BM25" s="2"/>
      <c r="BN25" s="2"/>
      <c r="BO25" s="3"/>
      <c r="BP25" s="120"/>
      <c r="BQ25" s="121"/>
      <c r="BR25" s="121"/>
      <c r="BS25" s="121"/>
      <c r="BT25" s="3"/>
      <c r="BU25" s="3"/>
      <c r="BV25" s="3"/>
      <c r="BW25" s="121"/>
      <c r="BX25" s="121"/>
    </row>
    <row r="26" spans="1:76" ht="21.9" customHeight="1">
      <c r="A26" s="174">
        <v>19</v>
      </c>
      <c r="B26" s="182" t="str">
        <f>IF(D26&amp;E26="","",COUNT(B$8:B25)+1)</f>
        <v/>
      </c>
      <c r="C26" s="428"/>
      <c r="D26" s="429"/>
      <c r="E26" s="429"/>
      <c r="F26" s="429"/>
      <c r="G26" s="430"/>
      <c r="H26" s="431"/>
      <c r="I26" s="432"/>
      <c r="J26" s="433"/>
      <c r="K26" s="434"/>
      <c r="L26" s="468"/>
      <c r="M26" s="468"/>
      <c r="N26" s="435"/>
      <c r="O26" s="436"/>
      <c r="P26" s="434" t="str">
        <f t="shared" si="0"/>
        <v/>
      </c>
      <c r="Q26" s="438"/>
      <c r="R26" s="442"/>
      <c r="S26" s="469"/>
      <c r="T26" s="192"/>
      <c r="U26" s="193"/>
      <c r="V26" s="159"/>
      <c r="W26" s="194"/>
      <c r="X26" s="161"/>
      <c r="Y26" s="3"/>
      <c r="Z26" s="162"/>
      <c r="AA26" s="159"/>
      <c r="AB26" s="178"/>
      <c r="AC26" s="161"/>
      <c r="AD26" s="162"/>
      <c r="AE26" s="162"/>
      <c r="AF26" s="159"/>
      <c r="AG26" s="160"/>
      <c r="AH26" s="163"/>
      <c r="AI26" s="120"/>
      <c r="AJ26" s="119"/>
      <c r="AK26" s="165"/>
      <c r="AL26" s="166"/>
      <c r="AM26" s="163"/>
      <c r="AN26" s="119"/>
      <c r="AO26" s="119"/>
      <c r="AP26" s="121"/>
      <c r="AQ26" s="303"/>
      <c r="AR26" s="303"/>
      <c r="AS26" s="303"/>
      <c r="AT26" s="303"/>
      <c r="AU26" s="303"/>
      <c r="AV26" s="303"/>
      <c r="AW26" s="303"/>
      <c r="AX26" s="303"/>
      <c r="AY26" s="303"/>
      <c r="AZ26" s="303"/>
      <c r="BA26" s="299"/>
      <c r="BB26" s="350" t="str">
        <f t="shared" si="1"/>
        <v/>
      </c>
      <c r="BC26" s="350" t="str">
        <f t="shared" si="2"/>
        <v/>
      </c>
      <c r="BD26" s="350" t="str">
        <f t="shared" si="3"/>
        <v/>
      </c>
      <c r="BE26" s="349"/>
      <c r="BF26" s="349" t="str">
        <f t="shared" si="4"/>
        <v/>
      </c>
      <c r="BG26" s="3"/>
      <c r="BH26" s="3"/>
      <c r="BI26" s="3"/>
      <c r="BJ26" s="3"/>
      <c r="BK26" s="3"/>
      <c r="BL26" s="181"/>
      <c r="BM26" s="2"/>
      <c r="BN26" s="2"/>
      <c r="BO26" s="3"/>
      <c r="BP26" s="120"/>
      <c r="BQ26" s="121"/>
      <c r="BR26" s="121"/>
      <c r="BS26" s="121"/>
      <c r="BT26" s="3"/>
      <c r="BU26" s="3"/>
      <c r="BV26" s="3"/>
      <c r="BW26" s="121"/>
      <c r="BX26" s="121"/>
    </row>
    <row r="27" spans="1:76" ht="21.9" customHeight="1">
      <c r="A27" s="174">
        <v>20</v>
      </c>
      <c r="B27" s="197" t="str">
        <f>IF(D27&amp;E27="","",COUNT(B$8:B26)+1)</f>
        <v/>
      </c>
      <c r="C27" s="443"/>
      <c r="D27" s="444"/>
      <c r="E27" s="444"/>
      <c r="F27" s="444"/>
      <c r="G27" s="445"/>
      <c r="H27" s="446"/>
      <c r="I27" s="447"/>
      <c r="J27" s="448"/>
      <c r="K27" s="449"/>
      <c r="L27" s="470"/>
      <c r="M27" s="470"/>
      <c r="N27" s="450"/>
      <c r="O27" s="451"/>
      <c r="P27" s="449" t="str">
        <f t="shared" si="0"/>
        <v/>
      </c>
      <c r="Q27" s="453"/>
      <c r="R27" s="454"/>
      <c r="S27" s="471"/>
      <c r="T27" s="209"/>
      <c r="U27" s="210"/>
      <c r="V27" s="159"/>
      <c r="W27" s="194"/>
      <c r="X27" s="161"/>
      <c r="Y27" s="3"/>
      <c r="Z27" s="162"/>
      <c r="AA27" s="159"/>
      <c r="AB27" s="178"/>
      <c r="AC27" s="161"/>
      <c r="AD27" s="162"/>
      <c r="AE27" s="162"/>
      <c r="AF27" s="159"/>
      <c r="AG27" s="160"/>
      <c r="AH27" s="163"/>
      <c r="AI27" s="120"/>
      <c r="AJ27" s="119"/>
      <c r="AK27" s="165"/>
      <c r="AL27" s="166"/>
      <c r="AM27" s="163"/>
      <c r="AN27" s="119"/>
      <c r="AO27" s="119"/>
      <c r="AP27" s="121"/>
      <c r="AQ27" s="303"/>
      <c r="AR27" s="303"/>
      <c r="AS27" s="303"/>
      <c r="AT27" s="303"/>
      <c r="AU27" s="303"/>
      <c r="AV27" s="303"/>
      <c r="AW27" s="303"/>
      <c r="AX27" s="303"/>
      <c r="AY27" s="303"/>
      <c r="AZ27" s="303"/>
      <c r="BA27" s="299"/>
      <c r="BB27" s="350" t="str">
        <f t="shared" si="1"/>
        <v/>
      </c>
      <c r="BC27" s="350" t="str">
        <f t="shared" si="2"/>
        <v/>
      </c>
      <c r="BD27" s="350" t="str">
        <f t="shared" si="3"/>
        <v/>
      </c>
      <c r="BE27" s="349"/>
      <c r="BF27" s="349" t="str">
        <f t="shared" si="4"/>
        <v/>
      </c>
      <c r="BG27" s="3"/>
      <c r="BH27" s="3"/>
      <c r="BI27" s="3"/>
      <c r="BJ27" s="3"/>
      <c r="BK27" s="3"/>
      <c r="BL27" s="181"/>
      <c r="BM27" s="2"/>
      <c r="BN27" s="2"/>
      <c r="BO27" s="3"/>
      <c r="BP27" s="120"/>
      <c r="BQ27" s="121"/>
      <c r="BR27" s="121"/>
      <c r="BS27" s="121"/>
      <c r="BT27" s="3"/>
      <c r="BU27" s="3"/>
      <c r="BV27" s="3"/>
      <c r="BW27" s="121"/>
      <c r="BX27" s="121"/>
    </row>
    <row r="28" spans="1:76" ht="21.9" customHeight="1">
      <c r="A28" s="174">
        <v>21</v>
      </c>
      <c r="B28" s="211" t="str">
        <f>IF(D28&amp;E28="","",COUNT(B$8:B27)+1)</f>
        <v/>
      </c>
      <c r="C28" s="456"/>
      <c r="D28" s="457"/>
      <c r="E28" s="457"/>
      <c r="F28" s="457"/>
      <c r="G28" s="458"/>
      <c r="H28" s="459"/>
      <c r="I28" s="460"/>
      <c r="J28" s="461"/>
      <c r="K28" s="462"/>
      <c r="L28" s="462"/>
      <c r="M28" s="462"/>
      <c r="N28" s="463"/>
      <c r="O28" s="464"/>
      <c r="P28" s="462" t="str">
        <f t="shared" si="0"/>
        <v/>
      </c>
      <c r="Q28" s="465"/>
      <c r="R28" s="466"/>
      <c r="S28" s="467"/>
      <c r="T28" s="224"/>
      <c r="U28" s="225"/>
      <c r="V28" s="159"/>
      <c r="W28" s="194"/>
      <c r="X28" s="179"/>
      <c r="Y28" s="3"/>
      <c r="Z28" s="162"/>
      <c r="AA28" s="159"/>
      <c r="AB28" s="178"/>
      <c r="AC28" s="179"/>
      <c r="AD28" s="162"/>
      <c r="AE28" s="162"/>
      <c r="AF28" s="159"/>
      <c r="AG28" s="160"/>
      <c r="AH28" s="163"/>
      <c r="AI28" s="120"/>
      <c r="AJ28" s="119"/>
      <c r="AK28" s="165"/>
      <c r="AL28" s="166"/>
      <c r="AM28" s="163"/>
      <c r="AN28" s="119"/>
      <c r="AO28" s="119"/>
      <c r="AP28" s="121"/>
      <c r="AQ28" s="303"/>
      <c r="AR28" s="303"/>
      <c r="AS28" s="303"/>
      <c r="AT28" s="303"/>
      <c r="AU28" s="303"/>
      <c r="AV28" s="303"/>
      <c r="AW28" s="303"/>
      <c r="AX28" s="303"/>
      <c r="AY28" s="303"/>
      <c r="AZ28" s="303"/>
      <c r="BA28" s="299"/>
      <c r="BB28" s="350" t="str">
        <f t="shared" si="1"/>
        <v/>
      </c>
      <c r="BC28" s="350" t="str">
        <f t="shared" si="2"/>
        <v/>
      </c>
      <c r="BD28" s="350" t="str">
        <f t="shared" si="3"/>
        <v/>
      </c>
      <c r="BE28" s="349"/>
      <c r="BF28" s="349" t="str">
        <f t="shared" si="4"/>
        <v/>
      </c>
      <c r="BG28" s="3"/>
      <c r="BH28" s="3"/>
      <c r="BI28" s="3"/>
      <c r="BJ28" s="3"/>
      <c r="BK28" s="3"/>
      <c r="BL28" s="181"/>
      <c r="BM28" s="2"/>
      <c r="BN28" s="2"/>
      <c r="BO28" s="3"/>
      <c r="BP28" s="120"/>
      <c r="BQ28" s="121"/>
      <c r="BR28" s="121"/>
      <c r="BS28" s="121"/>
      <c r="BT28" s="3"/>
      <c r="BU28" s="3"/>
      <c r="BV28" s="3"/>
      <c r="BW28" s="121"/>
      <c r="BX28" s="121"/>
    </row>
    <row r="29" spans="1:76" ht="21.9" customHeight="1">
      <c r="A29" s="174">
        <v>22</v>
      </c>
      <c r="B29" s="182" t="str">
        <f>IF(D29&amp;E29="","",COUNT(B$8:B28)+1)</f>
        <v/>
      </c>
      <c r="C29" s="428"/>
      <c r="D29" s="429"/>
      <c r="E29" s="429"/>
      <c r="F29" s="429"/>
      <c r="G29" s="430"/>
      <c r="H29" s="431"/>
      <c r="I29" s="432"/>
      <c r="J29" s="433"/>
      <c r="K29" s="434"/>
      <c r="L29" s="468"/>
      <c r="M29" s="468"/>
      <c r="N29" s="435"/>
      <c r="O29" s="436"/>
      <c r="P29" s="434" t="str">
        <f t="shared" si="0"/>
        <v/>
      </c>
      <c r="Q29" s="438"/>
      <c r="R29" s="442"/>
      <c r="S29" s="469"/>
      <c r="T29" s="192"/>
      <c r="U29" s="193"/>
      <c r="V29" s="159"/>
      <c r="W29" s="194"/>
      <c r="X29" s="161"/>
      <c r="Y29" s="3"/>
      <c r="Z29" s="162"/>
      <c r="AA29" s="159"/>
      <c r="AB29" s="178"/>
      <c r="AC29" s="161"/>
      <c r="AD29" s="162"/>
      <c r="AE29" s="162"/>
      <c r="AF29" s="159"/>
      <c r="AG29" s="160"/>
      <c r="AH29" s="163"/>
      <c r="AI29" s="120"/>
      <c r="AJ29" s="119"/>
      <c r="AK29" s="165"/>
      <c r="AL29" s="166"/>
      <c r="AM29" s="163"/>
      <c r="AN29" s="119"/>
      <c r="AO29" s="119"/>
      <c r="AP29" s="121"/>
      <c r="AQ29" s="303"/>
      <c r="AR29" s="303"/>
      <c r="AS29" s="303"/>
      <c r="AT29" s="303"/>
      <c r="AU29" s="303"/>
      <c r="AV29" s="303"/>
      <c r="AW29" s="303"/>
      <c r="AX29" s="303"/>
      <c r="AY29" s="303"/>
      <c r="AZ29" s="303"/>
      <c r="BA29" s="299"/>
      <c r="BB29" s="350" t="str">
        <f t="shared" si="1"/>
        <v/>
      </c>
      <c r="BC29" s="350" t="str">
        <f t="shared" si="2"/>
        <v/>
      </c>
      <c r="BD29" s="350" t="str">
        <f t="shared" si="3"/>
        <v/>
      </c>
      <c r="BE29" s="349"/>
      <c r="BF29" s="349" t="str">
        <f t="shared" si="4"/>
        <v/>
      </c>
      <c r="BG29" s="3"/>
      <c r="BH29" s="3"/>
      <c r="BI29" s="3"/>
      <c r="BJ29" s="3"/>
      <c r="BK29" s="3"/>
      <c r="BL29" s="181"/>
      <c r="BM29" s="2"/>
      <c r="BN29" s="2"/>
      <c r="BO29" s="3"/>
      <c r="BP29" s="120"/>
      <c r="BQ29" s="121"/>
      <c r="BR29" s="121"/>
      <c r="BS29" s="121"/>
      <c r="BT29" s="3"/>
      <c r="BU29" s="3"/>
      <c r="BV29" s="3"/>
      <c r="BW29" s="121"/>
      <c r="BX29" s="121"/>
    </row>
    <row r="30" spans="1:76" ht="21.9" customHeight="1">
      <c r="A30" s="174">
        <v>23</v>
      </c>
      <c r="B30" s="182" t="str">
        <f>IF(D30&amp;E30="","",COUNT(B$8:B29)+1)</f>
        <v/>
      </c>
      <c r="C30" s="428"/>
      <c r="D30" s="429"/>
      <c r="E30" s="429"/>
      <c r="F30" s="429"/>
      <c r="G30" s="430"/>
      <c r="H30" s="431"/>
      <c r="I30" s="432"/>
      <c r="J30" s="433"/>
      <c r="K30" s="434"/>
      <c r="L30" s="468"/>
      <c r="M30" s="468"/>
      <c r="N30" s="435"/>
      <c r="O30" s="436"/>
      <c r="P30" s="434" t="str">
        <f t="shared" si="0"/>
        <v/>
      </c>
      <c r="Q30" s="438"/>
      <c r="R30" s="442"/>
      <c r="S30" s="469"/>
      <c r="T30" s="192"/>
      <c r="U30" s="193"/>
      <c r="V30" s="159"/>
      <c r="W30" s="194"/>
      <c r="X30" s="161"/>
      <c r="Y30" s="3"/>
      <c r="Z30" s="162"/>
      <c r="AA30" s="159"/>
      <c r="AB30" s="178"/>
      <c r="AC30" s="161"/>
      <c r="AD30" s="162"/>
      <c r="AE30" s="162"/>
      <c r="AF30" s="159"/>
      <c r="AG30" s="160"/>
      <c r="AH30" s="163"/>
      <c r="AI30" s="120"/>
      <c r="AJ30" s="119"/>
      <c r="AK30" s="165"/>
      <c r="AL30" s="166"/>
      <c r="AM30" s="163"/>
      <c r="AN30" s="119"/>
      <c r="AO30" s="119"/>
      <c r="AP30" s="121"/>
      <c r="AQ30" s="303"/>
      <c r="AR30" s="303"/>
      <c r="AS30" s="303"/>
      <c r="AT30" s="303"/>
      <c r="AU30" s="303"/>
      <c r="AV30" s="303"/>
      <c r="AW30" s="303"/>
      <c r="AX30" s="303"/>
      <c r="AY30" s="303"/>
      <c r="AZ30" s="303"/>
      <c r="BA30" s="299"/>
      <c r="BB30" s="350" t="str">
        <f t="shared" si="1"/>
        <v/>
      </c>
      <c r="BC30" s="350" t="str">
        <f t="shared" si="2"/>
        <v/>
      </c>
      <c r="BD30" s="350" t="str">
        <f t="shared" si="3"/>
        <v/>
      </c>
      <c r="BE30" s="349"/>
      <c r="BF30" s="349" t="str">
        <f t="shared" si="4"/>
        <v/>
      </c>
      <c r="BG30" s="3"/>
      <c r="BH30" s="3"/>
      <c r="BI30" s="3"/>
      <c r="BJ30" s="3"/>
      <c r="BK30" s="3"/>
      <c r="BL30" s="181"/>
      <c r="BM30" s="2"/>
      <c r="BN30" s="2"/>
      <c r="BO30" s="3"/>
      <c r="BP30" s="120"/>
      <c r="BQ30" s="121"/>
      <c r="BR30" s="121"/>
      <c r="BS30" s="121"/>
      <c r="BT30" s="3"/>
      <c r="BU30" s="3"/>
      <c r="BV30" s="3"/>
      <c r="BW30" s="121"/>
      <c r="BX30" s="121"/>
    </row>
    <row r="31" spans="1:76" ht="21.9" customHeight="1">
      <c r="A31" s="174">
        <v>24</v>
      </c>
      <c r="B31" s="182" t="str">
        <f>IF(D31&amp;E31="","",COUNT(B$8:B30)+1)</f>
        <v/>
      </c>
      <c r="C31" s="428"/>
      <c r="D31" s="429"/>
      <c r="E31" s="429"/>
      <c r="F31" s="429"/>
      <c r="G31" s="430"/>
      <c r="H31" s="431"/>
      <c r="I31" s="432"/>
      <c r="J31" s="433"/>
      <c r="K31" s="434"/>
      <c r="L31" s="468"/>
      <c r="M31" s="468"/>
      <c r="N31" s="435"/>
      <c r="O31" s="436"/>
      <c r="P31" s="434" t="str">
        <f t="shared" si="0"/>
        <v/>
      </c>
      <c r="Q31" s="438"/>
      <c r="R31" s="442"/>
      <c r="S31" s="469"/>
      <c r="T31" s="192"/>
      <c r="U31" s="193"/>
      <c r="V31" s="159"/>
      <c r="W31" s="194"/>
      <c r="X31" s="161"/>
      <c r="Y31" s="3"/>
      <c r="Z31" s="162"/>
      <c r="AA31" s="159"/>
      <c r="AB31" s="178"/>
      <c r="AC31" s="161"/>
      <c r="AD31" s="162"/>
      <c r="AE31" s="162"/>
      <c r="AF31" s="159"/>
      <c r="AG31" s="160"/>
      <c r="AH31" s="163"/>
      <c r="AI31" s="120"/>
      <c r="AJ31" s="119"/>
      <c r="AK31" s="165"/>
      <c r="AL31" s="166"/>
      <c r="AM31" s="163"/>
      <c r="AN31" s="119"/>
      <c r="AO31" s="119"/>
      <c r="AP31" s="121"/>
      <c r="AQ31" s="303"/>
      <c r="AR31" s="303"/>
      <c r="AS31" s="303"/>
      <c r="AT31" s="303"/>
      <c r="AU31" s="303"/>
      <c r="AV31" s="303"/>
      <c r="AW31" s="303"/>
      <c r="AX31" s="303"/>
      <c r="AY31" s="303"/>
      <c r="AZ31" s="303"/>
      <c r="BA31" s="299"/>
      <c r="BB31" s="350" t="str">
        <f t="shared" si="1"/>
        <v/>
      </c>
      <c r="BC31" s="350" t="str">
        <f t="shared" si="2"/>
        <v/>
      </c>
      <c r="BD31" s="350" t="str">
        <f t="shared" si="3"/>
        <v/>
      </c>
      <c r="BE31" s="349"/>
      <c r="BF31" s="349" t="str">
        <f t="shared" si="4"/>
        <v/>
      </c>
      <c r="BG31" s="3"/>
      <c r="BH31" s="3"/>
      <c r="BI31" s="3"/>
      <c r="BJ31" s="3"/>
      <c r="BK31" s="3"/>
      <c r="BL31" s="181"/>
      <c r="BM31" s="2"/>
      <c r="BN31" s="2"/>
      <c r="BO31" s="3"/>
      <c r="BP31" s="120"/>
      <c r="BQ31" s="121"/>
      <c r="BR31" s="121"/>
      <c r="BS31" s="121"/>
      <c r="BT31" s="3"/>
      <c r="BU31" s="3"/>
      <c r="BV31" s="3"/>
      <c r="BW31" s="121"/>
      <c r="BX31" s="121"/>
    </row>
    <row r="32" spans="1:76" ht="21.9" customHeight="1" thickBot="1">
      <c r="A32" s="174">
        <v>25</v>
      </c>
      <c r="B32" s="230" t="str">
        <f>IF(D32&amp;E32="","",COUNT(B$8:B31)+1)</f>
        <v/>
      </c>
      <c r="C32" s="473"/>
      <c r="D32" s="474"/>
      <c r="E32" s="474"/>
      <c r="F32" s="474"/>
      <c r="G32" s="475"/>
      <c r="H32" s="476"/>
      <c r="I32" s="477"/>
      <c r="J32" s="478"/>
      <c r="K32" s="479"/>
      <c r="L32" s="480"/>
      <c r="M32" s="480"/>
      <c r="N32" s="481"/>
      <c r="O32" s="482"/>
      <c r="P32" s="479" t="str">
        <f t="shared" si="0"/>
        <v/>
      </c>
      <c r="Q32" s="483"/>
      <c r="R32" s="484"/>
      <c r="S32" s="485"/>
      <c r="T32" s="209"/>
      <c r="U32" s="210"/>
      <c r="V32" s="159"/>
      <c r="W32" s="194"/>
      <c r="X32" s="161"/>
      <c r="Y32" s="3"/>
      <c r="Z32" s="162"/>
      <c r="AA32" s="159"/>
      <c r="AB32" s="178"/>
      <c r="AC32" s="161"/>
      <c r="AD32" s="162"/>
      <c r="AE32" s="162"/>
      <c r="AF32" s="159"/>
      <c r="AG32" s="160"/>
      <c r="AH32" s="163"/>
      <c r="AI32" s="120"/>
      <c r="AJ32" s="119"/>
      <c r="AK32" s="165"/>
      <c r="AL32" s="166"/>
      <c r="AM32" s="163"/>
      <c r="AN32" s="119"/>
      <c r="AO32" s="119"/>
      <c r="AP32" s="121"/>
      <c r="AQ32" s="303"/>
      <c r="AR32" s="303"/>
      <c r="AS32" s="303"/>
      <c r="AT32" s="303"/>
      <c r="AU32" s="303"/>
      <c r="AV32" s="303"/>
      <c r="AW32" s="303"/>
      <c r="AX32" s="303"/>
      <c r="AY32" s="303"/>
      <c r="AZ32" s="303"/>
      <c r="BA32" s="299"/>
      <c r="BB32" s="350" t="str">
        <f t="shared" si="1"/>
        <v/>
      </c>
      <c r="BC32" s="350" t="str">
        <f t="shared" si="2"/>
        <v/>
      </c>
      <c r="BD32" s="350" t="str">
        <f t="shared" si="3"/>
        <v/>
      </c>
      <c r="BE32" s="349"/>
      <c r="BF32" s="349" t="str">
        <f t="shared" si="4"/>
        <v/>
      </c>
      <c r="BG32" s="3"/>
      <c r="BH32" s="3"/>
      <c r="BI32" s="3"/>
      <c r="BJ32" s="3"/>
      <c r="BK32" s="3"/>
      <c r="BL32" s="181"/>
      <c r="BM32" s="2"/>
      <c r="BN32" s="2"/>
      <c r="BO32" s="3"/>
      <c r="BP32" s="120"/>
      <c r="BQ32" s="121"/>
      <c r="BR32" s="121"/>
      <c r="BS32" s="121"/>
      <c r="BT32" s="3"/>
      <c r="BU32" s="3"/>
      <c r="BV32" s="3"/>
      <c r="BW32" s="121"/>
      <c r="BX32" s="121"/>
    </row>
    <row r="33" spans="1:76" ht="12.9" hidden="1" customHeight="1">
      <c r="A33" s="174">
        <v>26</v>
      </c>
      <c r="B33" s="243" t="str">
        <f>IF(D33&amp;E33="","",COUNT(B$8:B32)+1)</f>
        <v/>
      </c>
      <c r="C33" s="244"/>
      <c r="D33" s="245"/>
      <c r="E33" s="245"/>
      <c r="F33" s="245"/>
      <c r="G33" s="246"/>
      <c r="H33" s="247"/>
      <c r="I33" s="248"/>
      <c r="J33" s="249"/>
      <c r="K33" s="250"/>
      <c r="L33" s="250"/>
      <c r="M33" s="250"/>
      <c r="N33" s="251"/>
      <c r="O33" s="252"/>
      <c r="P33" s="250"/>
      <c r="Q33" s="253"/>
      <c r="R33" s="254"/>
      <c r="S33" s="255"/>
      <c r="T33" s="224"/>
      <c r="U33" s="225"/>
      <c r="V33" s="159"/>
      <c r="W33" s="194"/>
      <c r="X33" s="179"/>
      <c r="Y33" s="3"/>
      <c r="Z33" s="162"/>
      <c r="AA33" s="159"/>
      <c r="AB33" s="178"/>
      <c r="AC33" s="179"/>
      <c r="AD33" s="162"/>
      <c r="AE33" s="162"/>
      <c r="AF33" s="159"/>
      <c r="AG33" s="160"/>
      <c r="AH33" s="163"/>
      <c r="AI33" s="120"/>
      <c r="AJ33" s="119"/>
      <c r="AK33" s="165"/>
      <c r="AL33" s="166"/>
      <c r="AM33" s="163"/>
      <c r="AN33" s="119"/>
      <c r="AO33" s="119"/>
      <c r="AP33" s="121"/>
      <c r="AQ33" s="303"/>
      <c r="AR33" s="303"/>
      <c r="AS33" s="303"/>
      <c r="AT33" s="303"/>
      <c r="AU33" s="303"/>
      <c r="AV33" s="303"/>
      <c r="AW33" s="303"/>
      <c r="AX33" s="303"/>
      <c r="AY33" s="303"/>
      <c r="AZ33" s="303"/>
      <c r="BA33" s="299"/>
      <c r="BB33" s="350" t="str">
        <f t="shared" si="1"/>
        <v/>
      </c>
      <c r="BC33" s="350" t="str">
        <f t="shared" si="2"/>
        <v/>
      </c>
      <c r="BD33" s="350" t="str">
        <f t="shared" si="3"/>
        <v/>
      </c>
      <c r="BE33" s="349"/>
      <c r="BF33" s="349"/>
      <c r="BG33" s="3"/>
      <c r="BH33" s="3"/>
      <c r="BI33" s="3"/>
      <c r="BJ33" s="3"/>
      <c r="BK33" s="3"/>
      <c r="BL33" s="181"/>
      <c r="BM33" s="2"/>
      <c r="BN33" s="2"/>
      <c r="BO33" s="3"/>
      <c r="BP33" s="120"/>
      <c r="BQ33" s="121"/>
      <c r="BR33" s="121"/>
      <c r="BS33" s="121"/>
      <c r="BT33" s="3"/>
      <c r="BU33" s="3"/>
      <c r="BV33" s="3"/>
      <c r="BW33" s="121"/>
      <c r="BX33" s="121"/>
    </row>
    <row r="34" spans="1:76" ht="12.9" hidden="1" customHeight="1">
      <c r="A34" s="174">
        <v>27</v>
      </c>
      <c r="B34" s="182" t="str">
        <f>IF(D34&amp;E34="","",COUNT(B$8:B33)+1)</f>
        <v/>
      </c>
      <c r="C34" s="183"/>
      <c r="D34" s="184"/>
      <c r="E34" s="184"/>
      <c r="F34" s="184"/>
      <c r="G34" s="185"/>
      <c r="H34" s="186"/>
      <c r="I34" s="195"/>
      <c r="J34" s="196"/>
      <c r="K34" s="187"/>
      <c r="L34" s="226"/>
      <c r="M34" s="226"/>
      <c r="N34" s="188"/>
      <c r="O34" s="189"/>
      <c r="P34" s="187"/>
      <c r="Q34" s="190"/>
      <c r="R34" s="191"/>
      <c r="S34" s="227"/>
      <c r="T34" s="192"/>
      <c r="U34" s="193"/>
      <c r="V34" s="159"/>
      <c r="W34" s="194"/>
      <c r="X34" s="161"/>
      <c r="Y34" s="3"/>
      <c r="Z34" s="162"/>
      <c r="AA34" s="159"/>
      <c r="AB34" s="178"/>
      <c r="AC34" s="161"/>
      <c r="AD34" s="162"/>
      <c r="AE34" s="162"/>
      <c r="AF34" s="159"/>
      <c r="AG34" s="160"/>
      <c r="AH34" s="163"/>
      <c r="AI34" s="120"/>
      <c r="AJ34" s="119"/>
      <c r="AK34" s="165"/>
      <c r="AL34" s="166"/>
      <c r="AM34" s="163"/>
      <c r="AN34" s="119"/>
      <c r="AO34" s="119"/>
      <c r="AP34" s="121"/>
      <c r="AQ34" s="303"/>
      <c r="AR34" s="303"/>
      <c r="AS34" s="303"/>
      <c r="AT34" s="303"/>
      <c r="AU34" s="303"/>
      <c r="AV34" s="303"/>
      <c r="AW34" s="303"/>
      <c r="AX34" s="303"/>
      <c r="AY34" s="303"/>
      <c r="AZ34" s="303"/>
      <c r="BA34" s="299"/>
      <c r="BB34" s="350" t="str">
        <f t="shared" si="1"/>
        <v/>
      </c>
      <c r="BC34" s="350" t="str">
        <f t="shared" si="2"/>
        <v/>
      </c>
      <c r="BD34" s="350" t="str">
        <f t="shared" si="3"/>
        <v/>
      </c>
      <c r="BE34" s="349"/>
      <c r="BF34" s="349"/>
      <c r="BG34" s="3"/>
      <c r="BH34" s="3"/>
      <c r="BI34" s="3"/>
      <c r="BJ34" s="3"/>
      <c r="BK34" s="3"/>
      <c r="BL34" s="181"/>
      <c r="BM34" s="2"/>
      <c r="BN34" s="2"/>
      <c r="BO34" s="3"/>
      <c r="BP34" s="120"/>
      <c r="BQ34" s="121"/>
      <c r="BR34" s="121"/>
      <c r="BS34" s="121"/>
      <c r="BT34" s="3"/>
      <c r="BU34" s="3"/>
      <c r="BV34" s="3"/>
      <c r="BW34" s="121"/>
      <c r="BX34" s="121"/>
    </row>
    <row r="35" spans="1:76" ht="12.9" hidden="1" customHeight="1">
      <c r="A35" s="174">
        <v>28</v>
      </c>
      <c r="B35" s="182" t="str">
        <f>IF(D35&amp;E35="","",COUNT(B$8:B34)+1)</f>
        <v/>
      </c>
      <c r="C35" s="183"/>
      <c r="D35" s="184"/>
      <c r="E35" s="184"/>
      <c r="F35" s="184"/>
      <c r="G35" s="185"/>
      <c r="H35" s="186"/>
      <c r="I35" s="195"/>
      <c r="J35" s="196"/>
      <c r="K35" s="187"/>
      <c r="L35" s="226"/>
      <c r="M35" s="226"/>
      <c r="N35" s="188"/>
      <c r="O35" s="189"/>
      <c r="P35" s="187"/>
      <c r="Q35" s="190"/>
      <c r="R35" s="191"/>
      <c r="S35" s="227"/>
      <c r="T35" s="192"/>
      <c r="U35" s="193"/>
      <c r="V35" s="159"/>
      <c r="W35" s="194"/>
      <c r="X35" s="161"/>
      <c r="Y35" s="3"/>
      <c r="Z35" s="162"/>
      <c r="AA35" s="159"/>
      <c r="AB35" s="178"/>
      <c r="AC35" s="161"/>
      <c r="AD35" s="162"/>
      <c r="AE35" s="162"/>
      <c r="AF35" s="159"/>
      <c r="AG35" s="160"/>
      <c r="AH35" s="163"/>
      <c r="AI35" s="120"/>
      <c r="AJ35" s="119"/>
      <c r="AK35" s="165"/>
      <c r="AL35" s="166"/>
      <c r="AM35" s="163"/>
      <c r="AN35" s="119"/>
      <c r="AO35" s="119"/>
      <c r="AP35" s="121"/>
      <c r="AQ35" s="303"/>
      <c r="AR35" s="303"/>
      <c r="AS35" s="303"/>
      <c r="AT35" s="303"/>
      <c r="AU35" s="303"/>
      <c r="AV35" s="303"/>
      <c r="AW35" s="303"/>
      <c r="AX35" s="303"/>
      <c r="AY35" s="303"/>
      <c r="AZ35" s="303"/>
      <c r="BA35" s="299"/>
      <c r="BB35" s="350" t="str">
        <f t="shared" si="1"/>
        <v/>
      </c>
      <c r="BC35" s="350" t="str">
        <f t="shared" si="2"/>
        <v/>
      </c>
      <c r="BD35" s="350" t="str">
        <f t="shared" si="3"/>
        <v/>
      </c>
      <c r="BE35" s="349"/>
      <c r="BF35" s="349"/>
      <c r="BG35" s="3"/>
      <c r="BH35" s="3"/>
      <c r="BI35" s="3"/>
      <c r="BJ35" s="3"/>
      <c r="BK35" s="3"/>
      <c r="BL35" s="181"/>
      <c r="BM35" s="2"/>
      <c r="BN35" s="2"/>
      <c r="BO35" s="3"/>
      <c r="BP35" s="120"/>
      <c r="BQ35" s="121"/>
      <c r="BR35" s="121"/>
      <c r="BS35" s="121"/>
      <c r="BT35" s="3"/>
      <c r="BU35" s="3"/>
      <c r="BV35" s="3"/>
      <c r="BW35" s="121"/>
      <c r="BX35" s="121"/>
    </row>
    <row r="36" spans="1:76" ht="12.9" hidden="1" customHeight="1">
      <c r="A36" s="174">
        <v>29</v>
      </c>
      <c r="B36" s="182" t="str">
        <f>IF(D36&amp;E36="","",COUNT(B$8:B35)+1)</f>
        <v/>
      </c>
      <c r="C36" s="183"/>
      <c r="D36" s="184"/>
      <c r="E36" s="184"/>
      <c r="F36" s="184"/>
      <c r="G36" s="185"/>
      <c r="H36" s="186"/>
      <c r="I36" s="195"/>
      <c r="J36" s="196"/>
      <c r="K36" s="187"/>
      <c r="L36" s="226"/>
      <c r="M36" s="226"/>
      <c r="N36" s="188"/>
      <c r="O36" s="189"/>
      <c r="P36" s="187"/>
      <c r="Q36" s="190"/>
      <c r="R36" s="191"/>
      <c r="S36" s="227"/>
      <c r="T36" s="192"/>
      <c r="U36" s="193"/>
      <c r="V36" s="159"/>
      <c r="W36" s="194"/>
      <c r="X36" s="161"/>
      <c r="Y36" s="3"/>
      <c r="Z36" s="162"/>
      <c r="AA36" s="159"/>
      <c r="AB36" s="178"/>
      <c r="AC36" s="161"/>
      <c r="AD36" s="162"/>
      <c r="AE36" s="162"/>
      <c r="AF36" s="159"/>
      <c r="AG36" s="160"/>
      <c r="AH36" s="163"/>
      <c r="AI36" s="120"/>
      <c r="AJ36" s="119"/>
      <c r="AK36" s="165"/>
      <c r="AL36" s="166"/>
      <c r="AM36" s="163"/>
      <c r="AN36" s="119"/>
      <c r="AO36" s="119"/>
      <c r="AP36" s="121"/>
      <c r="AQ36" s="303"/>
      <c r="AR36" s="303"/>
      <c r="AS36" s="303"/>
      <c r="AT36" s="303"/>
      <c r="AU36" s="303"/>
      <c r="AV36" s="303"/>
      <c r="AW36" s="303"/>
      <c r="AX36" s="303"/>
      <c r="AY36" s="303"/>
      <c r="AZ36" s="303"/>
      <c r="BA36" s="299"/>
      <c r="BB36" s="350" t="str">
        <f t="shared" si="1"/>
        <v/>
      </c>
      <c r="BC36" s="350" t="str">
        <f t="shared" si="2"/>
        <v/>
      </c>
      <c r="BD36" s="350" t="str">
        <f t="shared" si="3"/>
        <v/>
      </c>
      <c r="BE36" s="349"/>
      <c r="BF36" s="349"/>
      <c r="BG36" s="3"/>
      <c r="BH36" s="3"/>
      <c r="BI36" s="3"/>
      <c r="BJ36" s="3"/>
      <c r="BK36" s="3"/>
      <c r="BL36" s="181"/>
      <c r="BM36" s="2"/>
      <c r="BN36" s="2"/>
      <c r="BO36" s="3"/>
      <c r="BP36" s="120"/>
      <c r="BQ36" s="121"/>
      <c r="BR36" s="121"/>
      <c r="BS36" s="121"/>
      <c r="BT36" s="3"/>
      <c r="BU36" s="3"/>
      <c r="BV36" s="3"/>
      <c r="BW36" s="121"/>
      <c r="BX36" s="121"/>
    </row>
    <row r="37" spans="1:76" ht="12.9" hidden="1" customHeight="1">
      <c r="A37" s="174">
        <v>30</v>
      </c>
      <c r="B37" s="197" t="str">
        <f>IF(D37&amp;E37="","",COUNT(B$8:B36)+1)</f>
        <v/>
      </c>
      <c r="C37" s="198"/>
      <c r="D37" s="199"/>
      <c r="E37" s="199"/>
      <c r="F37" s="199"/>
      <c r="G37" s="200"/>
      <c r="H37" s="201"/>
      <c r="I37" s="202"/>
      <c r="J37" s="203"/>
      <c r="K37" s="204"/>
      <c r="L37" s="228"/>
      <c r="M37" s="228"/>
      <c r="N37" s="205"/>
      <c r="O37" s="206"/>
      <c r="P37" s="204"/>
      <c r="Q37" s="207"/>
      <c r="R37" s="208"/>
      <c r="S37" s="229"/>
      <c r="T37" s="209"/>
      <c r="U37" s="210"/>
      <c r="V37" s="159"/>
      <c r="W37" s="194"/>
      <c r="X37" s="161"/>
      <c r="Y37" s="3"/>
      <c r="Z37" s="162"/>
      <c r="AA37" s="159"/>
      <c r="AB37" s="178"/>
      <c r="AC37" s="161"/>
      <c r="AD37" s="162"/>
      <c r="AE37" s="162"/>
      <c r="AF37" s="159"/>
      <c r="AG37" s="160"/>
      <c r="AH37" s="163"/>
      <c r="AI37" s="120"/>
      <c r="AJ37" s="119"/>
      <c r="AK37" s="165"/>
      <c r="AL37" s="166"/>
      <c r="AM37" s="163"/>
      <c r="AN37" s="119"/>
      <c r="AO37" s="119"/>
      <c r="AP37" s="121"/>
      <c r="AQ37" s="303"/>
      <c r="AR37" s="303"/>
      <c r="AS37" s="303"/>
      <c r="AT37" s="303"/>
      <c r="AU37" s="303"/>
      <c r="AV37" s="303"/>
      <c r="AW37" s="303"/>
      <c r="AX37" s="303"/>
      <c r="AY37" s="303"/>
      <c r="AZ37" s="303"/>
      <c r="BA37" s="299"/>
      <c r="BB37" s="350" t="str">
        <f t="shared" si="1"/>
        <v/>
      </c>
      <c r="BC37" s="350" t="str">
        <f t="shared" si="2"/>
        <v/>
      </c>
      <c r="BD37" s="350" t="str">
        <f t="shared" si="3"/>
        <v/>
      </c>
      <c r="BE37" s="349"/>
      <c r="BF37" s="349"/>
      <c r="BG37" s="3"/>
      <c r="BH37" s="3"/>
      <c r="BI37" s="3"/>
      <c r="BJ37" s="3"/>
      <c r="BK37" s="3"/>
      <c r="BL37" s="181"/>
      <c r="BM37" s="2"/>
      <c r="BN37" s="2"/>
      <c r="BO37" s="3"/>
      <c r="BP37" s="120"/>
      <c r="BQ37" s="121"/>
      <c r="BR37" s="121"/>
      <c r="BS37" s="121"/>
      <c r="BT37" s="3"/>
      <c r="BU37" s="3"/>
      <c r="BV37" s="3"/>
      <c r="BW37" s="121"/>
      <c r="BX37" s="121"/>
    </row>
    <row r="38" spans="1:76" ht="12.9" hidden="1" customHeight="1">
      <c r="A38" s="174">
        <v>31</v>
      </c>
      <c r="B38" s="211" t="str">
        <f>IF(D38&amp;E38="","",COUNT(B$8:B37)+1)</f>
        <v/>
      </c>
      <c r="C38" s="212"/>
      <c r="D38" s="213"/>
      <c r="E38" s="213"/>
      <c r="F38" s="213"/>
      <c r="G38" s="214"/>
      <c r="H38" s="215"/>
      <c r="I38" s="216"/>
      <c r="J38" s="217"/>
      <c r="K38" s="218"/>
      <c r="L38" s="218"/>
      <c r="M38" s="218"/>
      <c r="N38" s="219"/>
      <c r="O38" s="220"/>
      <c r="P38" s="218"/>
      <c r="Q38" s="221"/>
      <c r="R38" s="222"/>
      <c r="S38" s="223"/>
      <c r="T38" s="224"/>
      <c r="U38" s="225"/>
      <c r="V38" s="159"/>
      <c r="W38" s="194"/>
      <c r="X38" s="179"/>
      <c r="Y38" s="3"/>
      <c r="Z38" s="162"/>
      <c r="AA38" s="159"/>
      <c r="AB38" s="178"/>
      <c r="AC38" s="179"/>
      <c r="AD38" s="162"/>
      <c r="AE38" s="162"/>
      <c r="AF38" s="159"/>
      <c r="AG38" s="160"/>
      <c r="AH38" s="163"/>
      <c r="AI38" s="120"/>
      <c r="AJ38" s="119"/>
      <c r="AK38" s="165"/>
      <c r="AL38" s="166"/>
      <c r="AM38" s="163"/>
      <c r="AN38" s="119"/>
      <c r="AO38" s="119"/>
      <c r="AP38" s="121"/>
      <c r="AQ38" s="303"/>
      <c r="AR38" s="303"/>
      <c r="AS38" s="303"/>
      <c r="AT38" s="303"/>
      <c r="AU38" s="303"/>
      <c r="AV38" s="303"/>
      <c r="AW38" s="303"/>
      <c r="AX38" s="303"/>
      <c r="AY38" s="303"/>
      <c r="AZ38" s="303"/>
      <c r="BA38" s="299"/>
      <c r="BB38" s="350" t="str">
        <f t="shared" si="1"/>
        <v/>
      </c>
      <c r="BC38" s="350" t="str">
        <f t="shared" si="2"/>
        <v/>
      </c>
      <c r="BD38" s="350" t="str">
        <f t="shared" si="3"/>
        <v/>
      </c>
      <c r="BE38" s="349"/>
      <c r="BF38" s="349"/>
      <c r="BG38" s="3"/>
      <c r="BH38" s="3"/>
      <c r="BI38" s="3"/>
      <c r="BJ38" s="3"/>
      <c r="BK38" s="3"/>
      <c r="BL38" s="181"/>
      <c r="BM38" s="2"/>
      <c r="BN38" s="2"/>
      <c r="BO38" s="3"/>
      <c r="BP38" s="120"/>
      <c r="BQ38" s="121"/>
      <c r="BR38" s="121"/>
      <c r="BS38" s="121"/>
      <c r="BT38" s="3"/>
      <c r="BU38" s="3"/>
      <c r="BV38" s="3"/>
      <c r="BW38" s="121"/>
      <c r="BX38" s="121"/>
    </row>
    <row r="39" spans="1:76" ht="12.9" hidden="1" customHeight="1">
      <c r="A39" s="174">
        <v>32</v>
      </c>
      <c r="B39" s="182" t="str">
        <f>IF(D39&amp;E39="","",COUNT(B$8:B38)+1)</f>
        <v/>
      </c>
      <c r="C39" s="183"/>
      <c r="D39" s="184"/>
      <c r="E39" s="184"/>
      <c r="F39" s="184"/>
      <c r="G39" s="185"/>
      <c r="H39" s="186"/>
      <c r="I39" s="195"/>
      <c r="J39" s="196"/>
      <c r="K39" s="187"/>
      <c r="L39" s="226"/>
      <c r="M39" s="226"/>
      <c r="N39" s="188"/>
      <c r="O39" s="189"/>
      <c r="P39" s="187"/>
      <c r="Q39" s="190"/>
      <c r="R39" s="191"/>
      <c r="S39" s="227"/>
      <c r="T39" s="192"/>
      <c r="U39" s="193"/>
      <c r="V39" s="159"/>
      <c r="W39" s="194"/>
      <c r="X39" s="161"/>
      <c r="Y39" s="3"/>
      <c r="Z39" s="162"/>
      <c r="AA39" s="159"/>
      <c r="AB39" s="178"/>
      <c r="AC39" s="161"/>
      <c r="AD39" s="162"/>
      <c r="AE39" s="162"/>
      <c r="AF39" s="159"/>
      <c r="AG39" s="160"/>
      <c r="AH39" s="163"/>
      <c r="AI39" s="120"/>
      <c r="AJ39" s="119"/>
      <c r="AK39" s="165"/>
      <c r="AL39" s="166"/>
      <c r="AM39" s="163"/>
      <c r="AN39" s="119"/>
      <c r="AO39" s="119"/>
      <c r="AP39" s="121"/>
      <c r="AQ39" s="303"/>
      <c r="AR39" s="303"/>
      <c r="AS39" s="303"/>
      <c r="AT39" s="303"/>
      <c r="AU39" s="303"/>
      <c r="AV39" s="303"/>
      <c r="AW39" s="303"/>
      <c r="AX39" s="303"/>
      <c r="AY39" s="303"/>
      <c r="AZ39" s="303"/>
      <c r="BA39" s="299"/>
      <c r="BB39" s="350" t="str">
        <f t="shared" si="1"/>
        <v/>
      </c>
      <c r="BC39" s="350" t="str">
        <f t="shared" si="2"/>
        <v/>
      </c>
      <c r="BD39" s="350" t="str">
        <f t="shared" si="3"/>
        <v/>
      </c>
      <c r="BE39" s="349"/>
      <c r="BF39" s="349"/>
      <c r="BG39" s="3"/>
      <c r="BH39" s="3"/>
      <c r="BI39" s="3"/>
      <c r="BJ39" s="3"/>
      <c r="BK39" s="3"/>
      <c r="BL39" s="181"/>
      <c r="BM39" s="2"/>
      <c r="BN39" s="2"/>
      <c r="BO39" s="3"/>
      <c r="BP39" s="120"/>
      <c r="BQ39" s="121"/>
      <c r="BR39" s="121"/>
      <c r="BS39" s="121"/>
      <c r="BT39" s="3"/>
      <c r="BU39" s="3"/>
      <c r="BV39" s="3"/>
      <c r="BW39" s="121"/>
      <c r="BX39" s="121"/>
    </row>
    <row r="40" spans="1:76" ht="12.9" hidden="1" customHeight="1">
      <c r="A40" s="174">
        <v>33</v>
      </c>
      <c r="B40" s="182" t="str">
        <f>IF(D40&amp;E40="","",COUNT(B$8:B39)+1)</f>
        <v/>
      </c>
      <c r="C40" s="183"/>
      <c r="D40" s="184"/>
      <c r="E40" s="184"/>
      <c r="F40" s="184"/>
      <c r="G40" s="185"/>
      <c r="H40" s="186"/>
      <c r="I40" s="195"/>
      <c r="J40" s="196"/>
      <c r="K40" s="187"/>
      <c r="L40" s="226"/>
      <c r="M40" s="226"/>
      <c r="N40" s="188"/>
      <c r="O40" s="189"/>
      <c r="P40" s="187"/>
      <c r="Q40" s="190"/>
      <c r="R40" s="191"/>
      <c r="S40" s="227"/>
      <c r="T40" s="192"/>
      <c r="U40" s="193"/>
      <c r="V40" s="159"/>
      <c r="W40" s="194"/>
      <c r="X40" s="161"/>
      <c r="Y40" s="3"/>
      <c r="Z40" s="162"/>
      <c r="AA40" s="159"/>
      <c r="AB40" s="178"/>
      <c r="AC40" s="161"/>
      <c r="AD40" s="162"/>
      <c r="AE40" s="162"/>
      <c r="AF40" s="159"/>
      <c r="AG40" s="160"/>
      <c r="AH40" s="163"/>
      <c r="AI40" s="120"/>
      <c r="AJ40" s="119"/>
      <c r="AK40" s="165"/>
      <c r="AL40" s="166"/>
      <c r="AM40" s="163"/>
      <c r="AN40" s="119"/>
      <c r="AO40" s="119"/>
      <c r="AP40" s="121"/>
      <c r="AQ40" s="303"/>
      <c r="AR40" s="303"/>
      <c r="AS40" s="303"/>
      <c r="AT40" s="303"/>
      <c r="AU40" s="303"/>
      <c r="AV40" s="303"/>
      <c r="AW40" s="303"/>
      <c r="AX40" s="303"/>
      <c r="AY40" s="303"/>
      <c r="AZ40" s="303"/>
      <c r="BA40" s="299"/>
      <c r="BB40" s="350" t="str">
        <f t="shared" si="1"/>
        <v/>
      </c>
      <c r="BC40" s="350" t="str">
        <f t="shared" si="2"/>
        <v/>
      </c>
      <c r="BD40" s="350" t="str">
        <f t="shared" si="3"/>
        <v/>
      </c>
      <c r="BE40" s="349"/>
      <c r="BF40" s="349"/>
      <c r="BG40" s="3"/>
      <c r="BH40" s="3"/>
      <c r="BI40" s="3"/>
      <c r="BJ40" s="3"/>
      <c r="BK40" s="3"/>
      <c r="BL40" s="181"/>
      <c r="BM40" s="2"/>
      <c r="BN40" s="2"/>
      <c r="BO40" s="3"/>
      <c r="BP40" s="120"/>
      <c r="BQ40" s="121"/>
      <c r="BR40" s="121"/>
      <c r="BS40" s="121"/>
      <c r="BT40" s="3"/>
      <c r="BU40" s="3"/>
      <c r="BV40" s="3"/>
      <c r="BW40" s="121"/>
      <c r="BX40" s="121"/>
    </row>
    <row r="41" spans="1:76" ht="12.9" hidden="1" customHeight="1">
      <c r="A41" s="174">
        <v>34</v>
      </c>
      <c r="B41" s="182" t="str">
        <f>IF(D41&amp;E41="","",COUNT(B$8:B40)+1)</f>
        <v/>
      </c>
      <c r="C41" s="183"/>
      <c r="D41" s="184"/>
      <c r="E41" s="184"/>
      <c r="F41" s="184"/>
      <c r="G41" s="185"/>
      <c r="H41" s="186"/>
      <c r="I41" s="195"/>
      <c r="J41" s="196"/>
      <c r="K41" s="187"/>
      <c r="L41" s="226"/>
      <c r="M41" s="226"/>
      <c r="N41" s="188"/>
      <c r="O41" s="189"/>
      <c r="P41" s="187"/>
      <c r="Q41" s="190"/>
      <c r="R41" s="191"/>
      <c r="S41" s="227"/>
      <c r="T41" s="192"/>
      <c r="U41" s="193"/>
      <c r="V41" s="159"/>
      <c r="W41" s="194"/>
      <c r="X41" s="161"/>
      <c r="Y41" s="3"/>
      <c r="Z41" s="162"/>
      <c r="AA41" s="159"/>
      <c r="AB41" s="178"/>
      <c r="AC41" s="161"/>
      <c r="AD41" s="162"/>
      <c r="AE41" s="162"/>
      <c r="AF41" s="159"/>
      <c r="AG41" s="160"/>
      <c r="AH41" s="163"/>
      <c r="AI41" s="120"/>
      <c r="AJ41" s="119"/>
      <c r="AK41" s="165"/>
      <c r="AL41" s="166"/>
      <c r="AM41" s="163"/>
      <c r="AN41" s="119"/>
      <c r="AO41" s="119"/>
      <c r="AP41" s="121"/>
      <c r="AQ41" s="303"/>
      <c r="AR41" s="303"/>
      <c r="AS41" s="303"/>
      <c r="AT41" s="303"/>
      <c r="AU41" s="303"/>
      <c r="AV41" s="303"/>
      <c r="AW41" s="303"/>
      <c r="AX41" s="303"/>
      <c r="AY41" s="303"/>
      <c r="AZ41" s="303"/>
      <c r="BA41" s="299"/>
      <c r="BB41" s="350" t="str">
        <f t="shared" si="1"/>
        <v/>
      </c>
      <c r="BC41" s="350" t="str">
        <f t="shared" si="2"/>
        <v/>
      </c>
      <c r="BD41" s="350" t="str">
        <f t="shared" si="3"/>
        <v/>
      </c>
      <c r="BE41" s="349"/>
      <c r="BF41" s="349"/>
      <c r="BG41" s="3"/>
      <c r="BH41" s="3"/>
      <c r="BI41" s="3"/>
      <c r="BJ41" s="3"/>
      <c r="BK41" s="3"/>
      <c r="BL41" s="181"/>
      <c r="BM41" s="2"/>
      <c r="BN41" s="2"/>
      <c r="BO41" s="3"/>
      <c r="BP41" s="120"/>
      <c r="BQ41" s="121"/>
      <c r="BR41" s="121"/>
      <c r="BS41" s="121"/>
      <c r="BT41" s="3"/>
      <c r="BU41" s="3"/>
      <c r="BV41" s="3"/>
      <c r="BW41" s="121"/>
      <c r="BX41" s="121"/>
    </row>
    <row r="42" spans="1:76" ht="12.9" hidden="1" customHeight="1">
      <c r="A42" s="174">
        <v>35</v>
      </c>
      <c r="B42" s="197" t="str">
        <f>IF(D42&amp;E42="","",COUNT(B$8:B41)+1)</f>
        <v/>
      </c>
      <c r="C42" s="198"/>
      <c r="D42" s="199"/>
      <c r="E42" s="199"/>
      <c r="F42" s="199"/>
      <c r="G42" s="200"/>
      <c r="H42" s="201"/>
      <c r="I42" s="202"/>
      <c r="J42" s="203"/>
      <c r="K42" s="204"/>
      <c r="L42" s="228"/>
      <c r="M42" s="228"/>
      <c r="N42" s="205"/>
      <c r="O42" s="206"/>
      <c r="P42" s="204"/>
      <c r="Q42" s="207"/>
      <c r="R42" s="208"/>
      <c r="S42" s="229"/>
      <c r="T42" s="209"/>
      <c r="U42" s="210"/>
      <c r="V42" s="159"/>
      <c r="W42" s="194"/>
      <c r="X42" s="161"/>
      <c r="Y42" s="3"/>
      <c r="Z42" s="162"/>
      <c r="AA42" s="159"/>
      <c r="AB42" s="178"/>
      <c r="AC42" s="161"/>
      <c r="AD42" s="162"/>
      <c r="AE42" s="162"/>
      <c r="AF42" s="159"/>
      <c r="AG42" s="160"/>
      <c r="AH42" s="163"/>
      <c r="AI42" s="120"/>
      <c r="AJ42" s="119"/>
      <c r="AK42" s="165"/>
      <c r="AL42" s="166"/>
      <c r="AM42" s="163"/>
      <c r="AN42" s="119"/>
      <c r="AO42" s="119"/>
      <c r="AP42" s="121"/>
      <c r="AQ42" s="303"/>
      <c r="AR42" s="303"/>
      <c r="AS42" s="303"/>
      <c r="AT42" s="303"/>
      <c r="AU42" s="303"/>
      <c r="AV42" s="303"/>
      <c r="AW42" s="303"/>
      <c r="AX42" s="303"/>
      <c r="AY42" s="303"/>
      <c r="AZ42" s="303"/>
      <c r="BA42" s="299"/>
      <c r="BB42" s="350" t="str">
        <f t="shared" si="1"/>
        <v/>
      </c>
      <c r="BC42" s="350" t="str">
        <f t="shared" si="2"/>
        <v/>
      </c>
      <c r="BD42" s="350" t="str">
        <f t="shared" si="3"/>
        <v/>
      </c>
      <c r="BE42" s="349"/>
      <c r="BF42" s="349"/>
      <c r="BG42" s="3"/>
      <c r="BH42" s="3"/>
      <c r="BI42" s="3"/>
      <c r="BJ42" s="3"/>
      <c r="BK42" s="3"/>
      <c r="BL42" s="181"/>
      <c r="BM42" s="2"/>
      <c r="BN42" s="2"/>
      <c r="BO42" s="3"/>
      <c r="BP42" s="120"/>
      <c r="BQ42" s="121"/>
      <c r="BR42" s="121"/>
      <c r="BS42" s="121"/>
      <c r="BT42" s="3"/>
      <c r="BU42" s="3"/>
      <c r="BV42" s="3"/>
      <c r="BW42" s="121"/>
      <c r="BX42" s="121"/>
    </row>
    <row r="43" spans="1:76" ht="12.9" hidden="1" customHeight="1">
      <c r="A43" s="174">
        <v>36</v>
      </c>
      <c r="B43" s="211" t="str">
        <f>IF(D43&amp;E43="","",COUNT(B$8:B42)+1)</f>
        <v/>
      </c>
      <c r="C43" s="212"/>
      <c r="D43" s="213"/>
      <c r="E43" s="213"/>
      <c r="F43" s="213"/>
      <c r="G43" s="214"/>
      <c r="H43" s="215"/>
      <c r="I43" s="216"/>
      <c r="J43" s="217"/>
      <c r="K43" s="218"/>
      <c r="L43" s="218"/>
      <c r="M43" s="218"/>
      <c r="N43" s="219"/>
      <c r="O43" s="220"/>
      <c r="P43" s="218"/>
      <c r="Q43" s="221"/>
      <c r="R43" s="222"/>
      <c r="S43" s="223"/>
      <c r="T43" s="224"/>
      <c r="U43" s="225"/>
      <c r="V43" s="159"/>
      <c r="W43" s="194"/>
      <c r="X43" s="179"/>
      <c r="Y43" s="3"/>
      <c r="Z43" s="162"/>
      <c r="AA43" s="159"/>
      <c r="AB43" s="178"/>
      <c r="AC43" s="179"/>
      <c r="AD43" s="162"/>
      <c r="AE43" s="162"/>
      <c r="AF43" s="159"/>
      <c r="AG43" s="160"/>
      <c r="AH43" s="163"/>
      <c r="AI43" s="120"/>
      <c r="AJ43" s="119"/>
      <c r="AK43" s="165"/>
      <c r="AL43" s="166"/>
      <c r="AM43" s="163"/>
      <c r="AN43" s="119"/>
      <c r="AO43" s="119"/>
      <c r="AP43" s="121"/>
      <c r="AQ43" s="303"/>
      <c r="AR43" s="303"/>
      <c r="AS43" s="303"/>
      <c r="AT43" s="303"/>
      <c r="AU43" s="303"/>
      <c r="AV43" s="303"/>
      <c r="AW43" s="303"/>
      <c r="AX43" s="303"/>
      <c r="AY43" s="303"/>
      <c r="AZ43" s="303"/>
      <c r="BA43" s="299"/>
      <c r="BB43" s="350" t="str">
        <f t="shared" si="1"/>
        <v/>
      </c>
      <c r="BC43" s="350" t="str">
        <f t="shared" si="2"/>
        <v/>
      </c>
      <c r="BD43" s="350" t="str">
        <f t="shared" si="3"/>
        <v/>
      </c>
      <c r="BE43" s="349"/>
      <c r="BF43" s="349"/>
      <c r="BG43" s="3"/>
      <c r="BH43" s="3"/>
      <c r="BI43" s="3"/>
      <c r="BJ43" s="3"/>
      <c r="BK43" s="3"/>
      <c r="BL43" s="181"/>
      <c r="BM43" s="2"/>
      <c r="BN43" s="2"/>
      <c r="BO43" s="3"/>
      <c r="BP43" s="120"/>
      <c r="BQ43" s="121"/>
      <c r="BR43" s="121"/>
      <c r="BS43" s="121"/>
      <c r="BT43" s="3"/>
      <c r="BU43" s="3"/>
      <c r="BV43" s="3"/>
      <c r="BW43" s="121"/>
      <c r="BX43" s="121"/>
    </row>
    <row r="44" spans="1:76" ht="12.9" hidden="1" customHeight="1">
      <c r="A44" s="174">
        <v>37</v>
      </c>
      <c r="B44" s="182" t="str">
        <f>IF(D44&amp;E44="","",COUNT(B$8:B43)+1)</f>
        <v/>
      </c>
      <c r="C44" s="183"/>
      <c r="D44" s="184"/>
      <c r="E44" s="184"/>
      <c r="F44" s="184"/>
      <c r="G44" s="185"/>
      <c r="H44" s="186"/>
      <c r="I44" s="195"/>
      <c r="J44" s="196"/>
      <c r="K44" s="187"/>
      <c r="L44" s="226"/>
      <c r="M44" s="226"/>
      <c r="N44" s="188"/>
      <c r="O44" s="189"/>
      <c r="P44" s="187"/>
      <c r="Q44" s="190"/>
      <c r="R44" s="191"/>
      <c r="S44" s="227"/>
      <c r="T44" s="192"/>
      <c r="U44" s="193"/>
      <c r="V44" s="159"/>
      <c r="W44" s="194"/>
      <c r="X44" s="161"/>
      <c r="Y44" s="3"/>
      <c r="Z44" s="162"/>
      <c r="AA44" s="159"/>
      <c r="AB44" s="178"/>
      <c r="AC44" s="161"/>
      <c r="AD44" s="162"/>
      <c r="AE44" s="162"/>
      <c r="AF44" s="159"/>
      <c r="AG44" s="160"/>
      <c r="AH44" s="163"/>
      <c r="AI44" s="120"/>
      <c r="AJ44" s="119"/>
      <c r="AK44" s="165"/>
      <c r="AL44" s="166"/>
      <c r="AM44" s="163"/>
      <c r="AN44" s="119"/>
      <c r="AO44" s="119"/>
      <c r="AP44" s="121"/>
      <c r="AQ44" s="303"/>
      <c r="AR44" s="303"/>
      <c r="AS44" s="303"/>
      <c r="AT44" s="303"/>
      <c r="AU44" s="303"/>
      <c r="AV44" s="303"/>
      <c r="AW44" s="303"/>
      <c r="AX44" s="303"/>
      <c r="AY44" s="303"/>
      <c r="AZ44" s="303"/>
      <c r="BA44" s="299"/>
      <c r="BB44" s="350" t="str">
        <f t="shared" si="1"/>
        <v/>
      </c>
      <c r="BC44" s="350" t="str">
        <f t="shared" si="2"/>
        <v/>
      </c>
      <c r="BD44" s="350" t="str">
        <f t="shared" si="3"/>
        <v/>
      </c>
      <c r="BE44" s="349"/>
      <c r="BF44" s="349"/>
      <c r="BG44" s="3"/>
      <c r="BH44" s="3"/>
      <c r="BI44" s="3"/>
      <c r="BJ44" s="3"/>
      <c r="BK44" s="3"/>
      <c r="BL44" s="181"/>
      <c r="BM44" s="2"/>
      <c r="BN44" s="2"/>
      <c r="BO44" s="3"/>
      <c r="BP44" s="120"/>
      <c r="BQ44" s="121"/>
      <c r="BR44" s="121"/>
      <c r="BS44" s="121"/>
      <c r="BT44" s="3"/>
      <c r="BU44" s="3"/>
      <c r="BV44" s="3"/>
      <c r="BW44" s="121"/>
      <c r="BX44" s="121"/>
    </row>
    <row r="45" spans="1:76" ht="12.9" hidden="1" customHeight="1">
      <c r="A45" s="174">
        <v>38</v>
      </c>
      <c r="B45" s="182" t="str">
        <f>IF(D45&amp;E45="","",COUNT(B$8:B44)+1)</f>
        <v/>
      </c>
      <c r="C45" s="183"/>
      <c r="D45" s="184"/>
      <c r="E45" s="184"/>
      <c r="F45" s="184"/>
      <c r="G45" s="185"/>
      <c r="H45" s="186"/>
      <c r="I45" s="195"/>
      <c r="J45" s="196"/>
      <c r="K45" s="187"/>
      <c r="L45" s="226"/>
      <c r="M45" s="226"/>
      <c r="N45" s="188"/>
      <c r="O45" s="189"/>
      <c r="P45" s="187"/>
      <c r="Q45" s="190"/>
      <c r="R45" s="191"/>
      <c r="S45" s="227"/>
      <c r="T45" s="192"/>
      <c r="U45" s="193"/>
      <c r="V45" s="159"/>
      <c r="W45" s="194"/>
      <c r="X45" s="161"/>
      <c r="Y45" s="3"/>
      <c r="Z45" s="162"/>
      <c r="AA45" s="159"/>
      <c r="AB45" s="178"/>
      <c r="AC45" s="161"/>
      <c r="AD45" s="162"/>
      <c r="AE45" s="162"/>
      <c r="AF45" s="159"/>
      <c r="AG45" s="160"/>
      <c r="AH45" s="163"/>
      <c r="AI45" s="120"/>
      <c r="AJ45" s="119"/>
      <c r="AK45" s="165"/>
      <c r="AL45" s="166"/>
      <c r="AM45" s="163"/>
      <c r="AN45" s="119"/>
      <c r="AO45" s="119"/>
      <c r="AP45" s="121"/>
      <c r="AQ45" s="303"/>
      <c r="AR45" s="303"/>
      <c r="AS45" s="303"/>
      <c r="AT45" s="303"/>
      <c r="AU45" s="303"/>
      <c r="AV45" s="303"/>
      <c r="AW45" s="303"/>
      <c r="AX45" s="303"/>
      <c r="AY45" s="303"/>
      <c r="AZ45" s="303"/>
      <c r="BA45" s="299"/>
      <c r="BB45" s="350" t="str">
        <f t="shared" si="1"/>
        <v/>
      </c>
      <c r="BC45" s="350" t="str">
        <f t="shared" si="2"/>
        <v/>
      </c>
      <c r="BD45" s="350" t="str">
        <f t="shared" si="3"/>
        <v/>
      </c>
      <c r="BE45" s="349"/>
      <c r="BF45" s="349"/>
      <c r="BG45" s="3"/>
      <c r="BH45" s="3"/>
      <c r="BI45" s="3"/>
      <c r="BJ45" s="3"/>
      <c r="BK45" s="3"/>
      <c r="BL45" s="181"/>
      <c r="BM45" s="2"/>
      <c r="BN45" s="2"/>
      <c r="BO45" s="3"/>
      <c r="BP45" s="120"/>
      <c r="BQ45" s="121"/>
      <c r="BR45" s="121"/>
      <c r="BS45" s="121"/>
      <c r="BT45" s="3"/>
      <c r="BU45" s="3"/>
      <c r="BV45" s="3"/>
      <c r="BW45" s="121"/>
      <c r="BX45" s="121"/>
    </row>
    <row r="46" spans="1:76" ht="12.9" hidden="1" customHeight="1">
      <c r="A46" s="174">
        <v>39</v>
      </c>
      <c r="B46" s="182" t="str">
        <f>IF(D46&amp;E46="","",COUNT(B$8:B45)+1)</f>
        <v/>
      </c>
      <c r="C46" s="183"/>
      <c r="D46" s="184"/>
      <c r="E46" s="184"/>
      <c r="F46" s="184"/>
      <c r="G46" s="185"/>
      <c r="H46" s="186"/>
      <c r="I46" s="195"/>
      <c r="J46" s="196"/>
      <c r="K46" s="187"/>
      <c r="L46" s="226"/>
      <c r="M46" s="226"/>
      <c r="N46" s="188"/>
      <c r="O46" s="189"/>
      <c r="P46" s="187"/>
      <c r="Q46" s="190"/>
      <c r="R46" s="191"/>
      <c r="S46" s="227"/>
      <c r="T46" s="192"/>
      <c r="U46" s="193"/>
      <c r="V46" s="159"/>
      <c r="W46" s="194"/>
      <c r="X46" s="161"/>
      <c r="Y46" s="3"/>
      <c r="Z46" s="162"/>
      <c r="AA46" s="159"/>
      <c r="AB46" s="178"/>
      <c r="AC46" s="161"/>
      <c r="AD46" s="162"/>
      <c r="AE46" s="162"/>
      <c r="AF46" s="159"/>
      <c r="AG46" s="160"/>
      <c r="AH46" s="163"/>
      <c r="AI46" s="120"/>
      <c r="AJ46" s="119"/>
      <c r="AK46" s="165"/>
      <c r="AL46" s="166"/>
      <c r="AM46" s="163"/>
      <c r="AN46" s="119"/>
      <c r="AO46" s="119"/>
      <c r="AP46" s="121"/>
      <c r="AQ46" s="303"/>
      <c r="AR46" s="303"/>
      <c r="AS46" s="303"/>
      <c r="AT46" s="303"/>
      <c r="AU46" s="303"/>
      <c r="AV46" s="303"/>
      <c r="AW46" s="303"/>
      <c r="AX46" s="303"/>
      <c r="AY46" s="303"/>
      <c r="AZ46" s="303"/>
      <c r="BA46" s="299"/>
      <c r="BB46" s="350" t="str">
        <f t="shared" si="1"/>
        <v/>
      </c>
      <c r="BC46" s="350" t="str">
        <f t="shared" si="2"/>
        <v/>
      </c>
      <c r="BD46" s="350" t="str">
        <f t="shared" si="3"/>
        <v/>
      </c>
      <c r="BE46" s="349"/>
      <c r="BF46" s="349"/>
      <c r="BG46" s="3"/>
      <c r="BH46" s="3"/>
      <c r="BI46" s="3"/>
      <c r="BJ46" s="3"/>
      <c r="BK46" s="3"/>
      <c r="BL46" s="181"/>
      <c r="BM46" s="2"/>
      <c r="BN46" s="2"/>
      <c r="BO46" s="3"/>
      <c r="BP46" s="120"/>
      <c r="BQ46" s="121"/>
      <c r="BR46" s="121"/>
      <c r="BS46" s="121"/>
      <c r="BT46" s="3"/>
      <c r="BU46" s="3"/>
      <c r="BV46" s="3"/>
      <c r="BW46" s="121"/>
      <c r="BX46" s="121"/>
    </row>
    <row r="47" spans="1:76" ht="12.9" hidden="1" customHeight="1">
      <c r="A47" s="174">
        <v>40</v>
      </c>
      <c r="B47" s="197" t="str">
        <f>IF(D47&amp;E47="","",COUNT(B$8:B46)+1)</f>
        <v/>
      </c>
      <c r="C47" s="198"/>
      <c r="D47" s="199"/>
      <c r="E47" s="199"/>
      <c r="F47" s="199"/>
      <c r="G47" s="200"/>
      <c r="H47" s="201"/>
      <c r="I47" s="202"/>
      <c r="J47" s="203"/>
      <c r="K47" s="204"/>
      <c r="L47" s="228"/>
      <c r="M47" s="228"/>
      <c r="N47" s="205"/>
      <c r="O47" s="206"/>
      <c r="P47" s="204"/>
      <c r="Q47" s="207"/>
      <c r="R47" s="208"/>
      <c r="S47" s="229"/>
      <c r="T47" s="209"/>
      <c r="U47" s="210"/>
      <c r="V47" s="159"/>
      <c r="W47" s="194"/>
      <c r="X47" s="161"/>
      <c r="Y47" s="3"/>
      <c r="Z47" s="162"/>
      <c r="AA47" s="159"/>
      <c r="AB47" s="178"/>
      <c r="AC47" s="161"/>
      <c r="AD47" s="162"/>
      <c r="AE47" s="162"/>
      <c r="AF47" s="159"/>
      <c r="AG47" s="160"/>
      <c r="AH47" s="163"/>
      <c r="AI47" s="120"/>
      <c r="AJ47" s="119"/>
      <c r="AK47" s="165"/>
      <c r="AL47" s="166"/>
      <c r="AM47" s="163"/>
      <c r="AN47" s="119"/>
      <c r="AO47" s="119"/>
      <c r="AP47" s="121"/>
      <c r="AQ47" s="303"/>
      <c r="AR47" s="303"/>
      <c r="AS47" s="303"/>
      <c r="AT47" s="303"/>
      <c r="AU47" s="303"/>
      <c r="AV47" s="303"/>
      <c r="AW47" s="303"/>
      <c r="AX47" s="303"/>
      <c r="AY47" s="303"/>
      <c r="AZ47" s="303"/>
      <c r="BA47" s="299"/>
      <c r="BB47" s="350" t="str">
        <f t="shared" si="1"/>
        <v/>
      </c>
      <c r="BC47" s="350" t="str">
        <f t="shared" si="2"/>
        <v/>
      </c>
      <c r="BD47" s="350" t="str">
        <f t="shared" si="3"/>
        <v/>
      </c>
      <c r="BE47" s="349"/>
      <c r="BF47" s="349"/>
      <c r="BG47" s="3"/>
      <c r="BH47" s="3"/>
      <c r="BI47" s="3"/>
      <c r="BJ47" s="3"/>
      <c r="BK47" s="3"/>
      <c r="BL47" s="181"/>
      <c r="BM47" s="2"/>
      <c r="BN47" s="2"/>
      <c r="BO47" s="3"/>
      <c r="BP47" s="120"/>
      <c r="BQ47" s="121"/>
      <c r="BR47" s="121"/>
      <c r="BS47" s="121"/>
      <c r="BT47" s="3"/>
      <c r="BU47" s="3"/>
      <c r="BV47" s="3"/>
      <c r="BW47" s="121"/>
      <c r="BX47" s="121"/>
    </row>
    <row r="48" spans="1:76" ht="12.9" hidden="1" customHeight="1">
      <c r="A48" s="174">
        <v>41</v>
      </c>
      <c r="B48" s="211" t="str">
        <f>IF(D48&amp;E48="","",COUNT(B$8:B47)+1)</f>
        <v/>
      </c>
      <c r="C48" s="212"/>
      <c r="D48" s="213"/>
      <c r="E48" s="213"/>
      <c r="F48" s="213"/>
      <c r="G48" s="214"/>
      <c r="H48" s="215"/>
      <c r="I48" s="216"/>
      <c r="J48" s="217"/>
      <c r="K48" s="218"/>
      <c r="L48" s="218"/>
      <c r="M48" s="218"/>
      <c r="N48" s="219"/>
      <c r="O48" s="220"/>
      <c r="P48" s="218"/>
      <c r="Q48" s="221"/>
      <c r="R48" s="222"/>
      <c r="S48" s="223"/>
      <c r="T48" s="224"/>
      <c r="U48" s="225"/>
      <c r="V48" s="159"/>
      <c r="W48" s="194"/>
      <c r="X48" s="179"/>
      <c r="Y48" s="3"/>
      <c r="Z48" s="162"/>
      <c r="AA48" s="159"/>
      <c r="AB48" s="178"/>
      <c r="AC48" s="179"/>
      <c r="AD48" s="162"/>
      <c r="AE48" s="162"/>
      <c r="AF48" s="159"/>
      <c r="AG48" s="160"/>
      <c r="AH48" s="163"/>
      <c r="AI48" s="120"/>
      <c r="AJ48" s="119"/>
      <c r="AK48" s="165"/>
      <c r="AL48" s="166"/>
      <c r="AM48" s="163"/>
      <c r="AN48" s="119"/>
      <c r="AO48" s="119"/>
      <c r="AP48" s="121"/>
      <c r="AQ48" s="303"/>
      <c r="AR48" s="303"/>
      <c r="AS48" s="303"/>
      <c r="AT48" s="303"/>
      <c r="AU48" s="303"/>
      <c r="AV48" s="303"/>
      <c r="AW48" s="303"/>
      <c r="AX48" s="303"/>
      <c r="AY48" s="303"/>
      <c r="AZ48" s="303"/>
      <c r="BA48" s="299"/>
      <c r="BB48" s="350" t="str">
        <f t="shared" si="1"/>
        <v/>
      </c>
      <c r="BC48" s="350" t="str">
        <f t="shared" si="2"/>
        <v/>
      </c>
      <c r="BD48" s="350" t="str">
        <f t="shared" si="3"/>
        <v/>
      </c>
      <c r="BE48" s="349"/>
      <c r="BF48" s="349"/>
      <c r="BG48" s="3"/>
      <c r="BH48" s="3"/>
      <c r="BI48" s="3"/>
      <c r="BJ48" s="3"/>
      <c r="BK48" s="3"/>
      <c r="BL48" s="181"/>
      <c r="BM48" s="2"/>
      <c r="BN48" s="2"/>
      <c r="BO48" s="3"/>
      <c r="BP48" s="120"/>
      <c r="BQ48" s="121"/>
      <c r="BR48" s="121"/>
      <c r="BS48" s="121"/>
      <c r="BT48" s="3"/>
      <c r="BU48" s="3"/>
      <c r="BV48" s="3"/>
      <c r="BW48" s="121"/>
      <c r="BX48" s="121"/>
    </row>
    <row r="49" spans="1:76" ht="12.9" hidden="1" customHeight="1">
      <c r="A49" s="174">
        <v>42</v>
      </c>
      <c r="B49" s="182" t="str">
        <f>IF(D49&amp;E49="","",COUNT(B$8:B48)+1)</f>
        <v/>
      </c>
      <c r="C49" s="183"/>
      <c r="D49" s="184"/>
      <c r="E49" s="184"/>
      <c r="F49" s="184"/>
      <c r="G49" s="185"/>
      <c r="H49" s="186"/>
      <c r="I49" s="195"/>
      <c r="J49" s="196"/>
      <c r="K49" s="187"/>
      <c r="L49" s="226"/>
      <c r="M49" s="226"/>
      <c r="N49" s="188"/>
      <c r="O49" s="189"/>
      <c r="P49" s="187"/>
      <c r="Q49" s="190"/>
      <c r="R49" s="191"/>
      <c r="S49" s="227"/>
      <c r="T49" s="192"/>
      <c r="U49" s="193"/>
      <c r="V49" s="159"/>
      <c r="W49" s="194"/>
      <c r="X49" s="161"/>
      <c r="Y49" s="3"/>
      <c r="Z49" s="162"/>
      <c r="AA49" s="159"/>
      <c r="AB49" s="178"/>
      <c r="AC49" s="161"/>
      <c r="AD49" s="162"/>
      <c r="AE49" s="162"/>
      <c r="AF49" s="159"/>
      <c r="AG49" s="160"/>
      <c r="AH49" s="163"/>
      <c r="AI49" s="120"/>
      <c r="AJ49" s="119"/>
      <c r="AK49" s="165"/>
      <c r="AL49" s="166"/>
      <c r="AM49" s="163"/>
      <c r="AN49" s="119"/>
      <c r="AO49" s="119"/>
      <c r="AP49" s="121"/>
      <c r="AQ49" s="303"/>
      <c r="AR49" s="303"/>
      <c r="AS49" s="303"/>
      <c r="AT49" s="303"/>
      <c r="AU49" s="303"/>
      <c r="AV49" s="303"/>
      <c r="AW49" s="303"/>
      <c r="AX49" s="303"/>
      <c r="AY49" s="303"/>
      <c r="AZ49" s="303"/>
      <c r="BA49" s="299"/>
      <c r="BB49" s="350" t="str">
        <f t="shared" si="1"/>
        <v/>
      </c>
      <c r="BC49" s="350" t="str">
        <f t="shared" si="2"/>
        <v/>
      </c>
      <c r="BD49" s="350" t="str">
        <f t="shared" si="3"/>
        <v/>
      </c>
      <c r="BE49" s="349"/>
      <c r="BF49" s="349"/>
      <c r="BG49" s="3"/>
      <c r="BH49" s="3"/>
      <c r="BI49" s="3"/>
      <c r="BJ49" s="3"/>
      <c r="BK49" s="3"/>
      <c r="BL49" s="181"/>
      <c r="BM49" s="2"/>
      <c r="BN49" s="2"/>
      <c r="BO49" s="3"/>
      <c r="BP49" s="120"/>
      <c r="BQ49" s="121"/>
      <c r="BR49" s="121"/>
      <c r="BS49" s="121"/>
      <c r="BT49" s="3"/>
      <c r="BU49" s="3"/>
      <c r="BV49" s="3"/>
      <c r="BW49" s="121"/>
      <c r="BX49" s="121"/>
    </row>
    <row r="50" spans="1:76" ht="12.9" hidden="1" customHeight="1">
      <c r="A50" s="174">
        <v>43</v>
      </c>
      <c r="B50" s="182" t="str">
        <f>IF(D50&amp;E50="","",COUNT(B$8:B49)+1)</f>
        <v/>
      </c>
      <c r="C50" s="183"/>
      <c r="D50" s="184"/>
      <c r="E50" s="184"/>
      <c r="F50" s="184"/>
      <c r="G50" s="185"/>
      <c r="H50" s="186"/>
      <c r="I50" s="195"/>
      <c r="J50" s="196"/>
      <c r="K50" s="187"/>
      <c r="L50" s="226"/>
      <c r="M50" s="226"/>
      <c r="N50" s="188"/>
      <c r="O50" s="189"/>
      <c r="P50" s="187"/>
      <c r="Q50" s="190"/>
      <c r="R50" s="191"/>
      <c r="S50" s="227"/>
      <c r="T50" s="192"/>
      <c r="U50" s="193"/>
      <c r="V50" s="159"/>
      <c r="W50" s="194"/>
      <c r="X50" s="161"/>
      <c r="Y50" s="3"/>
      <c r="Z50" s="162"/>
      <c r="AA50" s="159"/>
      <c r="AB50" s="178"/>
      <c r="AC50" s="161"/>
      <c r="AD50" s="162"/>
      <c r="AE50" s="162"/>
      <c r="AF50" s="159"/>
      <c r="AG50" s="160"/>
      <c r="AH50" s="163"/>
      <c r="AI50" s="120"/>
      <c r="AJ50" s="119"/>
      <c r="AK50" s="165"/>
      <c r="AL50" s="166"/>
      <c r="AM50" s="163"/>
      <c r="AN50" s="119"/>
      <c r="AO50" s="119"/>
      <c r="AP50" s="121"/>
      <c r="AQ50" s="303"/>
      <c r="AR50" s="303"/>
      <c r="AS50" s="303"/>
      <c r="AT50" s="303"/>
      <c r="AU50" s="303"/>
      <c r="AV50" s="303"/>
      <c r="AW50" s="303"/>
      <c r="AX50" s="303"/>
      <c r="AY50" s="303"/>
      <c r="AZ50" s="303"/>
      <c r="BA50" s="299"/>
      <c r="BB50" s="350" t="str">
        <f t="shared" si="1"/>
        <v/>
      </c>
      <c r="BC50" s="350" t="str">
        <f t="shared" si="2"/>
        <v/>
      </c>
      <c r="BD50" s="350" t="str">
        <f t="shared" si="3"/>
        <v/>
      </c>
      <c r="BE50" s="349"/>
      <c r="BF50" s="349"/>
      <c r="BG50" s="3"/>
      <c r="BH50" s="3"/>
      <c r="BI50" s="3"/>
      <c r="BJ50" s="3"/>
      <c r="BK50" s="3"/>
      <c r="BL50" s="181"/>
      <c r="BM50" s="2"/>
      <c r="BN50" s="2"/>
      <c r="BO50" s="3"/>
      <c r="BP50" s="120"/>
      <c r="BQ50" s="121"/>
      <c r="BR50" s="121"/>
      <c r="BS50" s="121"/>
      <c r="BT50" s="3"/>
      <c r="BU50" s="3"/>
      <c r="BV50" s="3"/>
      <c r="BW50" s="121"/>
      <c r="BX50" s="121"/>
    </row>
    <row r="51" spans="1:76" ht="12.9" hidden="1" customHeight="1">
      <c r="A51" s="174">
        <v>44</v>
      </c>
      <c r="B51" s="182" t="str">
        <f>IF(D51&amp;E51="","",COUNT(B$8:B50)+1)</f>
        <v/>
      </c>
      <c r="C51" s="183"/>
      <c r="D51" s="184"/>
      <c r="E51" s="184"/>
      <c r="F51" s="184"/>
      <c r="G51" s="185"/>
      <c r="H51" s="186"/>
      <c r="I51" s="195"/>
      <c r="J51" s="196"/>
      <c r="K51" s="187"/>
      <c r="L51" s="226"/>
      <c r="M51" s="226"/>
      <c r="N51" s="188"/>
      <c r="O51" s="189"/>
      <c r="P51" s="187"/>
      <c r="Q51" s="190"/>
      <c r="R51" s="191"/>
      <c r="S51" s="227"/>
      <c r="T51" s="192"/>
      <c r="U51" s="193"/>
      <c r="V51" s="159"/>
      <c r="W51" s="194"/>
      <c r="X51" s="161"/>
      <c r="Y51" s="3"/>
      <c r="Z51" s="162"/>
      <c r="AA51" s="159"/>
      <c r="AB51" s="178"/>
      <c r="AC51" s="161"/>
      <c r="AD51" s="162"/>
      <c r="AE51" s="162"/>
      <c r="AF51" s="159"/>
      <c r="AG51" s="160"/>
      <c r="AH51" s="163"/>
      <c r="AI51" s="120"/>
      <c r="AJ51" s="119"/>
      <c r="AK51" s="165"/>
      <c r="AL51" s="166"/>
      <c r="AM51" s="163"/>
      <c r="AN51" s="119"/>
      <c r="AO51" s="119"/>
      <c r="AP51" s="121"/>
      <c r="AQ51" s="303"/>
      <c r="AR51" s="303"/>
      <c r="AS51" s="303"/>
      <c r="AT51" s="303"/>
      <c r="AU51" s="303"/>
      <c r="AV51" s="303"/>
      <c r="AW51" s="303"/>
      <c r="AX51" s="303"/>
      <c r="AY51" s="303"/>
      <c r="AZ51" s="303"/>
      <c r="BA51" s="299"/>
      <c r="BB51" s="350" t="str">
        <f t="shared" si="1"/>
        <v/>
      </c>
      <c r="BC51" s="350" t="str">
        <f t="shared" si="2"/>
        <v/>
      </c>
      <c r="BD51" s="350" t="str">
        <f t="shared" si="3"/>
        <v/>
      </c>
      <c r="BE51" s="349"/>
      <c r="BF51" s="349"/>
      <c r="BG51" s="3"/>
      <c r="BH51" s="3"/>
      <c r="BI51" s="3"/>
      <c r="BJ51" s="3"/>
      <c r="BK51" s="3"/>
      <c r="BL51" s="181"/>
      <c r="BM51" s="2"/>
      <c r="BN51" s="2"/>
      <c r="BO51" s="3"/>
      <c r="BP51" s="120"/>
      <c r="BQ51" s="121"/>
      <c r="BR51" s="121"/>
      <c r="BS51" s="121"/>
      <c r="BT51" s="3"/>
      <c r="BU51" s="3"/>
      <c r="BV51" s="3"/>
      <c r="BW51" s="121"/>
      <c r="BX51" s="121"/>
    </row>
    <row r="52" spans="1:76" ht="12.9" hidden="1" customHeight="1">
      <c r="A52" s="174">
        <v>45</v>
      </c>
      <c r="B52" s="197" t="str">
        <f>IF(D52&amp;E52="","",COUNT(B$8:B51)+1)</f>
        <v/>
      </c>
      <c r="C52" s="198"/>
      <c r="D52" s="199"/>
      <c r="E52" s="199"/>
      <c r="F52" s="199"/>
      <c r="G52" s="200"/>
      <c r="H52" s="201"/>
      <c r="I52" s="202"/>
      <c r="J52" s="203"/>
      <c r="K52" s="204"/>
      <c r="L52" s="228"/>
      <c r="M52" s="228"/>
      <c r="N52" s="205"/>
      <c r="O52" s="206"/>
      <c r="P52" s="204"/>
      <c r="Q52" s="207"/>
      <c r="R52" s="208"/>
      <c r="S52" s="229"/>
      <c r="T52" s="209"/>
      <c r="U52" s="210"/>
      <c r="V52" s="159"/>
      <c r="W52" s="194"/>
      <c r="X52" s="161"/>
      <c r="Y52" s="3"/>
      <c r="Z52" s="162"/>
      <c r="AA52" s="159"/>
      <c r="AB52" s="178"/>
      <c r="AC52" s="161"/>
      <c r="AD52" s="162"/>
      <c r="AE52" s="162"/>
      <c r="AF52" s="159"/>
      <c r="AG52" s="160"/>
      <c r="AH52" s="163"/>
      <c r="AI52" s="120"/>
      <c r="AJ52" s="119"/>
      <c r="AK52" s="165"/>
      <c r="AL52" s="166"/>
      <c r="AM52" s="163"/>
      <c r="AN52" s="119"/>
      <c r="AO52" s="119"/>
      <c r="AP52" s="121"/>
      <c r="AQ52" s="303"/>
      <c r="AR52" s="303"/>
      <c r="AS52" s="303"/>
      <c r="AT52" s="303"/>
      <c r="AU52" s="303"/>
      <c r="AV52" s="303"/>
      <c r="AW52" s="303"/>
      <c r="AX52" s="303"/>
      <c r="AY52" s="303"/>
      <c r="AZ52" s="303"/>
      <c r="BA52" s="299"/>
      <c r="BB52" s="350" t="str">
        <f t="shared" si="1"/>
        <v/>
      </c>
      <c r="BC52" s="350" t="str">
        <f t="shared" si="2"/>
        <v/>
      </c>
      <c r="BD52" s="350" t="str">
        <f t="shared" si="3"/>
        <v/>
      </c>
      <c r="BE52" s="349"/>
      <c r="BF52" s="349"/>
      <c r="BG52" s="3"/>
      <c r="BH52" s="3"/>
      <c r="BI52" s="3"/>
      <c r="BJ52" s="3"/>
      <c r="BK52" s="3"/>
      <c r="BL52" s="181"/>
      <c r="BM52" s="2"/>
      <c r="BN52" s="2"/>
      <c r="BO52" s="3"/>
      <c r="BP52" s="120"/>
      <c r="BQ52" s="121"/>
      <c r="BR52" s="121"/>
      <c r="BS52" s="121"/>
      <c r="BT52" s="3"/>
      <c r="BU52" s="3"/>
      <c r="BV52" s="3"/>
      <c r="BW52" s="121"/>
      <c r="BX52" s="121"/>
    </row>
    <row r="53" spans="1:76" ht="12.9" hidden="1" customHeight="1">
      <c r="A53" s="174">
        <v>46</v>
      </c>
      <c r="B53" s="211" t="str">
        <f>IF(D53&amp;E53="","",COUNT(B$8:B52)+1)</f>
        <v/>
      </c>
      <c r="C53" s="212"/>
      <c r="D53" s="213"/>
      <c r="E53" s="213"/>
      <c r="F53" s="213"/>
      <c r="G53" s="214"/>
      <c r="H53" s="215"/>
      <c r="I53" s="216"/>
      <c r="J53" s="217"/>
      <c r="K53" s="218"/>
      <c r="L53" s="218"/>
      <c r="M53" s="218"/>
      <c r="N53" s="219"/>
      <c r="O53" s="220"/>
      <c r="P53" s="218"/>
      <c r="Q53" s="221"/>
      <c r="R53" s="222"/>
      <c r="S53" s="223"/>
      <c r="T53" s="224"/>
      <c r="U53" s="225"/>
      <c r="V53" s="159"/>
      <c r="W53" s="194"/>
      <c r="X53" s="179"/>
      <c r="Y53" s="3"/>
      <c r="Z53" s="162"/>
      <c r="AA53" s="159"/>
      <c r="AB53" s="178"/>
      <c r="AC53" s="179"/>
      <c r="AD53" s="162"/>
      <c r="AE53" s="162"/>
      <c r="AF53" s="159"/>
      <c r="AG53" s="160"/>
      <c r="AH53" s="163"/>
      <c r="AI53" s="120"/>
      <c r="AJ53" s="119"/>
      <c r="AK53" s="165"/>
      <c r="AL53" s="166"/>
      <c r="AM53" s="163"/>
      <c r="AN53" s="119"/>
      <c r="AO53" s="119"/>
      <c r="AP53" s="121"/>
      <c r="AQ53" s="303"/>
      <c r="AR53" s="303"/>
      <c r="AS53" s="303"/>
      <c r="AT53" s="303"/>
      <c r="AU53" s="303"/>
      <c r="AV53" s="303"/>
      <c r="AW53" s="303"/>
      <c r="AX53" s="303"/>
      <c r="AY53" s="303"/>
      <c r="AZ53" s="303"/>
      <c r="BA53" s="299"/>
      <c r="BB53" s="350" t="str">
        <f t="shared" si="1"/>
        <v/>
      </c>
      <c r="BC53" s="350" t="str">
        <f t="shared" si="2"/>
        <v/>
      </c>
      <c r="BD53" s="350" t="str">
        <f t="shared" si="3"/>
        <v/>
      </c>
      <c r="BE53" s="349"/>
      <c r="BF53" s="349"/>
      <c r="BG53" s="3"/>
      <c r="BH53" s="3"/>
      <c r="BI53" s="3"/>
      <c r="BJ53" s="3"/>
      <c r="BK53" s="3"/>
      <c r="BL53" s="181"/>
      <c r="BM53" s="2"/>
      <c r="BN53" s="2"/>
      <c r="BO53" s="3"/>
      <c r="BP53" s="120"/>
      <c r="BQ53" s="121"/>
      <c r="BR53" s="121"/>
      <c r="BS53" s="121"/>
      <c r="BT53" s="3"/>
      <c r="BU53" s="3"/>
      <c r="BV53" s="3"/>
      <c r="BW53" s="121"/>
      <c r="BX53" s="121"/>
    </row>
    <row r="54" spans="1:76" ht="12.9" hidden="1" customHeight="1">
      <c r="A54" s="174">
        <v>47</v>
      </c>
      <c r="B54" s="182" t="str">
        <f>IF(D54&amp;E54="","",COUNT(B$8:B53)+1)</f>
        <v/>
      </c>
      <c r="C54" s="183"/>
      <c r="D54" s="184"/>
      <c r="E54" s="184"/>
      <c r="F54" s="184"/>
      <c r="G54" s="185"/>
      <c r="H54" s="186"/>
      <c r="I54" s="195"/>
      <c r="J54" s="196"/>
      <c r="K54" s="187"/>
      <c r="L54" s="226"/>
      <c r="M54" s="226"/>
      <c r="N54" s="188"/>
      <c r="O54" s="189"/>
      <c r="P54" s="187"/>
      <c r="Q54" s="190"/>
      <c r="R54" s="191"/>
      <c r="S54" s="227"/>
      <c r="T54" s="192"/>
      <c r="U54" s="193"/>
      <c r="V54" s="159"/>
      <c r="W54" s="194"/>
      <c r="X54" s="161"/>
      <c r="Y54" s="3"/>
      <c r="Z54" s="162"/>
      <c r="AA54" s="159"/>
      <c r="AB54" s="178"/>
      <c r="AC54" s="161"/>
      <c r="AD54" s="162"/>
      <c r="AE54" s="162"/>
      <c r="AF54" s="159"/>
      <c r="AG54" s="160"/>
      <c r="AH54" s="163"/>
      <c r="AI54" s="120"/>
      <c r="AJ54" s="119"/>
      <c r="AK54" s="165"/>
      <c r="AL54" s="166"/>
      <c r="AM54" s="163"/>
      <c r="AN54" s="119"/>
      <c r="AO54" s="119"/>
      <c r="AP54" s="121"/>
      <c r="AQ54" s="303"/>
      <c r="AR54" s="303"/>
      <c r="AS54" s="303"/>
      <c r="AT54" s="303"/>
      <c r="AU54" s="303"/>
      <c r="AV54" s="303"/>
      <c r="AW54" s="303"/>
      <c r="AX54" s="303"/>
      <c r="AY54" s="303"/>
      <c r="AZ54" s="303"/>
      <c r="BA54" s="299"/>
      <c r="BB54" s="350" t="str">
        <f t="shared" si="1"/>
        <v/>
      </c>
      <c r="BC54" s="350" t="str">
        <f t="shared" si="2"/>
        <v/>
      </c>
      <c r="BD54" s="350" t="str">
        <f t="shared" si="3"/>
        <v/>
      </c>
      <c r="BE54" s="349"/>
      <c r="BF54" s="349"/>
      <c r="BG54" s="3"/>
      <c r="BH54" s="3"/>
      <c r="BI54" s="3"/>
      <c r="BJ54" s="3"/>
      <c r="BK54" s="3"/>
      <c r="BL54" s="181"/>
      <c r="BM54" s="2"/>
      <c r="BN54" s="2"/>
      <c r="BO54" s="3"/>
      <c r="BP54" s="120"/>
      <c r="BQ54" s="121"/>
      <c r="BR54" s="121"/>
      <c r="BS54" s="121"/>
      <c r="BT54" s="3"/>
      <c r="BU54" s="3"/>
      <c r="BV54" s="3"/>
      <c r="BW54" s="121"/>
      <c r="BX54" s="121"/>
    </row>
    <row r="55" spans="1:76" ht="12.9" hidden="1" customHeight="1">
      <c r="A55" s="174">
        <v>48</v>
      </c>
      <c r="B55" s="182" t="str">
        <f>IF(D55&amp;E55="","",COUNT(B$8:B54)+1)</f>
        <v/>
      </c>
      <c r="C55" s="183"/>
      <c r="D55" s="184"/>
      <c r="E55" s="184"/>
      <c r="F55" s="184"/>
      <c r="G55" s="185"/>
      <c r="H55" s="186"/>
      <c r="I55" s="195"/>
      <c r="J55" s="196"/>
      <c r="K55" s="187"/>
      <c r="L55" s="226"/>
      <c r="M55" s="226"/>
      <c r="N55" s="188"/>
      <c r="O55" s="189"/>
      <c r="P55" s="187" t="str">
        <f t="shared" ref="P55:P57" si="5">IF(D55="","","JPN")</f>
        <v/>
      </c>
      <c r="Q55" s="190"/>
      <c r="R55" s="191"/>
      <c r="S55" s="227"/>
      <c r="T55" s="192"/>
      <c r="U55" s="193"/>
      <c r="V55" s="159"/>
      <c r="W55" s="194"/>
      <c r="X55" s="161"/>
      <c r="Y55" s="3"/>
      <c r="Z55" s="162"/>
      <c r="AA55" s="159"/>
      <c r="AB55" s="178"/>
      <c r="AC55" s="161"/>
      <c r="AD55" s="162"/>
      <c r="AE55" s="162"/>
      <c r="AF55" s="159"/>
      <c r="AG55" s="160"/>
      <c r="AH55" s="163"/>
      <c r="AI55" s="120"/>
      <c r="AJ55" s="119"/>
      <c r="AK55" s="165"/>
      <c r="AL55" s="166"/>
      <c r="AM55" s="163"/>
      <c r="AN55" s="119"/>
      <c r="AO55" s="119"/>
      <c r="AP55" s="121"/>
      <c r="AQ55" s="303"/>
      <c r="AR55" s="303"/>
      <c r="AS55" s="303"/>
      <c r="AT55" s="303"/>
      <c r="AU55" s="303"/>
      <c r="AV55" s="303"/>
      <c r="AW55" s="303"/>
      <c r="AX55" s="303"/>
      <c r="AY55" s="303"/>
      <c r="AZ55" s="303"/>
      <c r="BA55" s="299"/>
      <c r="BB55" s="350" t="str">
        <f t="shared" si="1"/>
        <v/>
      </c>
      <c r="BC55" s="350" t="str">
        <f t="shared" si="2"/>
        <v/>
      </c>
      <c r="BD55" s="350" t="str">
        <f t="shared" si="3"/>
        <v/>
      </c>
      <c r="BE55" s="349"/>
      <c r="BF55" s="349"/>
      <c r="BG55" s="3"/>
      <c r="BH55" s="3"/>
      <c r="BI55" s="3"/>
      <c r="BJ55" s="3"/>
      <c r="BK55" s="3"/>
      <c r="BL55" s="181"/>
      <c r="BM55" s="2"/>
      <c r="BN55" s="2"/>
      <c r="BO55" s="3"/>
      <c r="BP55" s="120"/>
      <c r="BQ55" s="121"/>
      <c r="BR55" s="121"/>
      <c r="BS55" s="121"/>
      <c r="BT55" s="3"/>
      <c r="BU55" s="3"/>
      <c r="BV55" s="3"/>
      <c r="BW55" s="121"/>
      <c r="BX55" s="121"/>
    </row>
    <row r="56" spans="1:76" ht="12.9" hidden="1" customHeight="1">
      <c r="A56" s="174">
        <v>49</v>
      </c>
      <c r="B56" s="182" t="str">
        <f>IF(D56&amp;E56="","",COUNT(B$8:B55)+1)</f>
        <v/>
      </c>
      <c r="C56" s="183"/>
      <c r="D56" s="184"/>
      <c r="E56" s="184"/>
      <c r="F56" s="184"/>
      <c r="G56" s="185"/>
      <c r="H56" s="186"/>
      <c r="I56" s="195"/>
      <c r="J56" s="196"/>
      <c r="K56" s="187"/>
      <c r="L56" s="226"/>
      <c r="M56" s="226"/>
      <c r="N56" s="188"/>
      <c r="O56" s="189"/>
      <c r="P56" s="187" t="str">
        <f t="shared" si="5"/>
        <v/>
      </c>
      <c r="Q56" s="190"/>
      <c r="R56" s="191"/>
      <c r="S56" s="227"/>
      <c r="T56" s="192"/>
      <c r="U56" s="193"/>
      <c r="V56" s="159"/>
      <c r="W56" s="194"/>
      <c r="X56" s="161"/>
      <c r="Y56" s="3"/>
      <c r="Z56" s="162"/>
      <c r="AA56" s="159"/>
      <c r="AB56" s="178"/>
      <c r="AC56" s="161"/>
      <c r="AD56" s="162"/>
      <c r="AE56" s="162"/>
      <c r="AF56" s="159"/>
      <c r="AG56" s="160"/>
      <c r="AH56" s="163"/>
      <c r="AI56" s="120"/>
      <c r="AJ56" s="119"/>
      <c r="AK56" s="165"/>
      <c r="AL56" s="166"/>
      <c r="AM56" s="163"/>
      <c r="AN56" s="119"/>
      <c r="AO56" s="119"/>
      <c r="AP56" s="121"/>
      <c r="AQ56" s="303"/>
      <c r="AR56" s="303"/>
      <c r="AS56" s="303"/>
      <c r="AT56" s="303"/>
      <c r="AU56" s="303"/>
      <c r="AV56" s="303"/>
      <c r="AW56" s="303"/>
      <c r="AX56" s="303"/>
      <c r="AY56" s="303"/>
      <c r="AZ56" s="303"/>
      <c r="BA56" s="299"/>
      <c r="BB56" s="350" t="str">
        <f t="shared" si="1"/>
        <v/>
      </c>
      <c r="BC56" s="350" t="str">
        <f t="shared" si="2"/>
        <v/>
      </c>
      <c r="BD56" s="350" t="str">
        <f t="shared" si="3"/>
        <v/>
      </c>
      <c r="BE56" s="349"/>
      <c r="BF56" s="349"/>
      <c r="BG56" s="3"/>
      <c r="BH56" s="3"/>
      <c r="BI56" s="3"/>
      <c r="BJ56" s="3"/>
      <c r="BK56" s="3"/>
      <c r="BL56" s="181"/>
      <c r="BM56" s="2"/>
      <c r="BN56" s="2"/>
      <c r="BO56" s="3"/>
      <c r="BP56" s="120"/>
      <c r="BQ56" s="121"/>
      <c r="BR56" s="121"/>
      <c r="BS56" s="121"/>
      <c r="BT56" s="3"/>
      <c r="BU56" s="3"/>
      <c r="BV56" s="3"/>
      <c r="BW56" s="121"/>
      <c r="BX56" s="121"/>
    </row>
    <row r="57" spans="1:76" ht="12.9" hidden="1" customHeight="1">
      <c r="A57" s="174">
        <v>50</v>
      </c>
      <c r="B57" s="230" t="str">
        <f>IF(D57&amp;E57="","",COUNT(B$8:B56)+1)</f>
        <v/>
      </c>
      <c r="C57" s="231"/>
      <c r="D57" s="232"/>
      <c r="E57" s="232"/>
      <c r="F57" s="232"/>
      <c r="G57" s="233"/>
      <c r="H57" s="234"/>
      <c r="I57" s="235"/>
      <c r="J57" s="236"/>
      <c r="K57" s="237"/>
      <c r="L57" s="238"/>
      <c r="M57" s="238"/>
      <c r="N57" s="238"/>
      <c r="O57" s="239"/>
      <c r="P57" s="237" t="str">
        <f t="shared" si="5"/>
        <v/>
      </c>
      <c r="Q57" s="240"/>
      <c r="R57" s="241"/>
      <c r="S57" s="242"/>
      <c r="T57" s="256"/>
      <c r="U57" s="257"/>
      <c r="V57" s="159"/>
      <c r="W57" s="194"/>
      <c r="X57" s="161"/>
      <c r="Y57" s="3"/>
      <c r="Z57" s="162"/>
      <c r="AA57" s="159"/>
      <c r="AB57" s="178"/>
      <c r="AC57" s="161"/>
      <c r="AD57" s="162"/>
      <c r="AE57" s="162"/>
      <c r="AF57" s="159"/>
      <c r="AG57" s="160"/>
      <c r="AH57" s="163"/>
      <c r="AI57" s="120"/>
      <c r="AJ57" s="119"/>
      <c r="AK57" s="165"/>
      <c r="AL57" s="166"/>
      <c r="AM57" s="163"/>
      <c r="AN57" s="119"/>
      <c r="AO57" s="119"/>
      <c r="AP57" s="121"/>
      <c r="AQ57" s="303"/>
      <c r="AR57" s="303"/>
      <c r="AS57" s="303"/>
      <c r="AT57" s="303"/>
      <c r="AU57" s="303"/>
      <c r="AV57" s="303"/>
      <c r="AW57" s="303"/>
      <c r="AX57" s="303"/>
      <c r="AY57" s="303"/>
      <c r="AZ57" s="303"/>
      <c r="BA57" s="299"/>
      <c r="BB57" s="350" t="str">
        <f t="shared" si="1"/>
        <v/>
      </c>
      <c r="BC57" s="350" t="str">
        <f t="shared" si="2"/>
        <v/>
      </c>
      <c r="BD57" s="350" t="str">
        <f t="shared" si="3"/>
        <v/>
      </c>
      <c r="BE57" s="349"/>
      <c r="BF57" s="349"/>
      <c r="BG57" s="3"/>
      <c r="BH57" s="3"/>
      <c r="BI57" s="3"/>
      <c r="BJ57" s="3"/>
      <c r="BK57" s="3"/>
      <c r="BL57" s="181"/>
      <c r="BM57" s="2"/>
      <c r="BN57" s="2"/>
      <c r="BO57" s="3"/>
      <c r="BP57" s="120"/>
      <c r="BQ57" s="121"/>
      <c r="BR57" s="121"/>
      <c r="BS57" s="121"/>
      <c r="BT57" s="3"/>
      <c r="BU57" s="3"/>
      <c r="BV57" s="3"/>
      <c r="BW57" s="121"/>
      <c r="BX57" s="121"/>
    </row>
    <row r="58" spans="1:76" ht="2.15" customHeight="1">
      <c r="A58" s="174"/>
      <c r="B58" s="115"/>
      <c r="C58" s="114"/>
      <c r="D58" s="258"/>
      <c r="E58" s="258"/>
      <c r="F58" s="259"/>
      <c r="G58" s="259"/>
      <c r="H58" s="259"/>
      <c r="I58" s="259"/>
      <c r="J58" s="117"/>
      <c r="K58" s="117"/>
      <c r="L58" s="117"/>
      <c r="M58" s="117"/>
      <c r="N58" s="259"/>
      <c r="O58" s="117"/>
      <c r="P58" s="117"/>
      <c r="Q58" s="118"/>
      <c r="R58" s="116"/>
      <c r="S58" s="117"/>
      <c r="T58" s="115"/>
      <c r="U58" s="115"/>
      <c r="V58" s="118"/>
      <c r="W58" s="116"/>
      <c r="X58" s="117"/>
      <c r="Y58" s="115"/>
      <c r="Z58" s="115"/>
      <c r="AA58" s="118"/>
      <c r="AB58" s="116"/>
      <c r="AC58" s="117"/>
      <c r="AD58" s="115"/>
      <c r="AE58" s="115"/>
      <c r="AF58" s="118"/>
      <c r="AG58" s="117"/>
      <c r="AH58" s="117"/>
      <c r="AI58" s="115"/>
      <c r="AJ58" s="115"/>
      <c r="AK58" s="118"/>
      <c r="AL58" s="116"/>
      <c r="AM58" s="119"/>
      <c r="AN58" s="120"/>
      <c r="AO58" s="120"/>
      <c r="AP58" s="121"/>
      <c r="AQ58" s="303"/>
      <c r="AR58" s="303"/>
      <c r="AS58" s="303"/>
      <c r="AT58" s="303"/>
      <c r="AU58" s="303"/>
      <c r="AV58" s="303"/>
      <c r="AW58" s="303"/>
      <c r="AX58" s="303"/>
      <c r="AY58" s="303"/>
      <c r="AZ58" s="303"/>
      <c r="BA58" s="299"/>
      <c r="BB58" s="347"/>
      <c r="BC58" s="347"/>
      <c r="BD58" s="347"/>
      <c r="BE58" s="347"/>
      <c r="BF58" s="347"/>
      <c r="BG58" s="2"/>
      <c r="BH58" s="2"/>
      <c r="BI58" s="2"/>
      <c r="BJ58" s="2"/>
      <c r="BK58" s="2"/>
      <c r="BL58" s="2"/>
      <c r="BM58" s="2"/>
      <c r="BN58" s="121"/>
      <c r="BO58" s="120"/>
      <c r="BP58" s="120"/>
      <c r="BQ58" s="121"/>
      <c r="BR58" s="121"/>
      <c r="BS58" s="121"/>
      <c r="BT58" s="121"/>
      <c r="BU58" s="121"/>
      <c r="BV58" s="121"/>
      <c r="BW58" s="121"/>
      <c r="BX58" s="121"/>
    </row>
    <row r="59" spans="1:76" ht="12.9" customHeight="1">
      <c r="A59" s="174"/>
      <c r="B59" s="115"/>
      <c r="C59" s="114"/>
      <c r="D59" s="258"/>
      <c r="E59" s="258"/>
      <c r="F59" s="259"/>
      <c r="G59" s="259"/>
      <c r="H59" s="259"/>
      <c r="I59" s="259"/>
      <c r="J59" s="117"/>
      <c r="K59" s="117"/>
      <c r="L59" s="117"/>
      <c r="M59" s="117"/>
      <c r="N59" s="259"/>
      <c r="O59" s="117"/>
      <c r="P59" s="117"/>
      <c r="Q59" s="118"/>
      <c r="R59" s="116"/>
      <c r="S59" s="117"/>
      <c r="T59" s="115"/>
      <c r="U59" s="115"/>
      <c r="V59" s="118"/>
      <c r="W59" s="116"/>
      <c r="X59" s="117"/>
      <c r="Y59" s="115"/>
      <c r="Z59" s="115"/>
      <c r="AA59" s="118"/>
      <c r="AB59" s="116"/>
      <c r="AC59" s="117"/>
      <c r="AD59" s="115"/>
      <c r="AE59" s="115"/>
      <c r="AF59" s="118"/>
      <c r="AG59" s="117"/>
      <c r="AH59" s="117"/>
      <c r="AI59" s="115"/>
      <c r="AJ59" s="115"/>
      <c r="AK59" s="118"/>
      <c r="AL59" s="116"/>
      <c r="AM59" s="119"/>
      <c r="AN59" s="120"/>
      <c r="AO59" s="120"/>
      <c r="AP59" s="121"/>
      <c r="AQ59" s="303"/>
      <c r="AR59" s="303"/>
      <c r="AS59" s="303"/>
      <c r="AT59" s="303"/>
      <c r="AU59" s="303"/>
      <c r="AV59" s="303"/>
      <c r="AW59" s="303"/>
      <c r="AX59" s="303"/>
      <c r="AY59" s="303"/>
      <c r="AZ59" s="303"/>
      <c r="BA59" s="299"/>
      <c r="BB59" s="347"/>
      <c r="BC59" s="347"/>
      <c r="BD59" s="347"/>
      <c r="BE59" s="347"/>
      <c r="BF59" s="347"/>
      <c r="BG59" s="2"/>
      <c r="BH59" s="2"/>
      <c r="BI59" s="2"/>
      <c r="BJ59" s="2"/>
      <c r="BK59" s="2"/>
      <c r="BL59" s="2"/>
      <c r="BM59" s="2"/>
      <c r="BN59" s="121"/>
      <c r="BO59" s="120"/>
      <c r="BP59" s="120"/>
      <c r="BQ59" s="121"/>
      <c r="BR59" s="121"/>
      <c r="BS59" s="121"/>
      <c r="BT59" s="121"/>
      <c r="BU59" s="121"/>
      <c r="BV59" s="121"/>
      <c r="BW59" s="121"/>
      <c r="BX59" s="121"/>
    </row>
    <row r="60" spans="1:76" ht="12.9" customHeight="1">
      <c r="A60" s="114"/>
      <c r="B60" s="115"/>
      <c r="C60" s="114"/>
      <c r="D60" s="258"/>
      <c r="E60" s="258"/>
      <c r="F60" s="259"/>
      <c r="G60" s="259"/>
      <c r="H60" s="259"/>
      <c r="I60" s="259"/>
      <c r="J60" s="117"/>
      <c r="K60" s="117"/>
      <c r="L60" s="117"/>
      <c r="M60" s="117"/>
      <c r="N60" s="259"/>
      <c r="O60" s="117"/>
      <c r="P60" s="117"/>
      <c r="Q60" s="118"/>
      <c r="R60" s="116"/>
      <c r="S60" s="117"/>
      <c r="T60" s="115"/>
      <c r="U60" s="115"/>
      <c r="V60" s="118"/>
      <c r="W60" s="116"/>
      <c r="X60" s="117"/>
      <c r="Y60" s="115"/>
      <c r="Z60" s="115"/>
      <c r="AA60" s="118"/>
      <c r="AB60" s="116"/>
      <c r="AC60" s="117"/>
      <c r="AD60" s="115"/>
      <c r="AE60" s="115"/>
      <c r="AF60" s="118"/>
      <c r="AG60" s="117"/>
      <c r="AH60" s="117"/>
      <c r="AI60" s="115"/>
      <c r="AJ60" s="115"/>
      <c r="AK60" s="118"/>
      <c r="AL60" s="116"/>
      <c r="AM60" s="119"/>
      <c r="AN60" s="120"/>
      <c r="AO60" s="120"/>
      <c r="AP60" s="121"/>
      <c r="AQ60" s="303"/>
      <c r="AR60" s="303"/>
      <c r="AS60" s="303"/>
      <c r="AT60" s="303"/>
      <c r="AU60" s="303"/>
      <c r="AV60" s="303"/>
      <c r="AW60" s="303"/>
      <c r="AX60" s="303"/>
      <c r="AY60" s="303"/>
      <c r="AZ60" s="303"/>
      <c r="BA60" s="299"/>
      <c r="BB60" s="347"/>
      <c r="BC60" s="347"/>
      <c r="BD60" s="347"/>
      <c r="BE60" s="347"/>
      <c r="BF60" s="347"/>
      <c r="BG60" s="2"/>
      <c r="BH60" s="2"/>
      <c r="BI60" s="2"/>
      <c r="BJ60" s="2"/>
      <c r="BK60" s="2"/>
      <c r="BL60" s="2"/>
      <c r="BM60" s="2"/>
      <c r="BN60" s="121"/>
      <c r="BO60" s="120"/>
      <c r="BP60" s="120"/>
      <c r="BQ60" s="121"/>
      <c r="BR60" s="121"/>
      <c r="BS60" s="121"/>
      <c r="BT60" s="121"/>
      <c r="BU60" s="121"/>
      <c r="BV60" s="121"/>
      <c r="BW60" s="121"/>
      <c r="BX60" s="121"/>
    </row>
    <row r="61" spans="1:76" ht="12.9" customHeight="1">
      <c r="A61" s="114"/>
      <c r="B61" s="115"/>
      <c r="C61" s="114"/>
      <c r="D61" s="258"/>
      <c r="E61" s="258"/>
      <c r="F61" s="259"/>
      <c r="G61" s="259"/>
      <c r="H61" s="259"/>
      <c r="I61" s="259"/>
      <c r="J61" s="117"/>
      <c r="K61" s="117"/>
      <c r="L61" s="117"/>
      <c r="M61" s="117"/>
      <c r="N61" s="259"/>
      <c r="O61" s="117"/>
      <c r="P61" s="117"/>
      <c r="Q61" s="118"/>
      <c r="R61" s="116"/>
      <c r="S61" s="117"/>
      <c r="T61" s="115"/>
      <c r="U61" s="115"/>
      <c r="V61" s="118"/>
      <c r="W61" s="116"/>
      <c r="X61" s="117"/>
      <c r="Y61" s="115"/>
      <c r="Z61" s="115"/>
      <c r="AA61" s="118"/>
      <c r="AB61" s="116"/>
      <c r="AC61" s="117"/>
      <c r="AD61" s="115"/>
      <c r="AE61" s="115"/>
      <c r="AF61" s="118"/>
      <c r="AG61" s="117"/>
      <c r="AH61" s="117"/>
      <c r="AI61" s="115"/>
      <c r="AJ61" s="115"/>
      <c r="AK61" s="118"/>
      <c r="AL61" s="116"/>
      <c r="AM61" s="119"/>
      <c r="AN61" s="120"/>
      <c r="AO61" s="120"/>
      <c r="AP61" s="121"/>
      <c r="AQ61" s="303"/>
      <c r="AR61" s="303"/>
      <c r="AS61" s="303"/>
      <c r="AT61" s="303"/>
      <c r="AU61" s="303"/>
      <c r="AV61" s="303"/>
      <c r="AW61" s="303"/>
      <c r="AX61" s="303"/>
      <c r="AY61" s="303"/>
      <c r="AZ61" s="303"/>
      <c r="BA61" s="299"/>
      <c r="BB61" s="347"/>
      <c r="BC61" s="347"/>
      <c r="BD61" s="347"/>
      <c r="BE61" s="347"/>
      <c r="BF61" s="347"/>
      <c r="BG61" s="2"/>
      <c r="BH61" s="2"/>
      <c r="BI61" s="2"/>
      <c r="BJ61" s="2"/>
      <c r="BK61" s="2"/>
      <c r="BL61" s="2"/>
      <c r="BM61" s="2"/>
      <c r="BN61" s="121"/>
      <c r="BO61" s="120"/>
      <c r="BP61" s="120"/>
      <c r="BQ61" s="121"/>
      <c r="BR61" s="121"/>
      <c r="BS61" s="121"/>
      <c r="BT61" s="121"/>
      <c r="BU61" s="121"/>
      <c r="BV61" s="121"/>
      <c r="BW61" s="121"/>
      <c r="BX61" s="121"/>
    </row>
    <row r="62" spans="1:76" ht="12.9" customHeight="1">
      <c r="A62" s="114"/>
      <c r="B62" s="115"/>
      <c r="C62" s="114"/>
      <c r="D62" s="258"/>
      <c r="E62" s="258"/>
      <c r="F62" s="259"/>
      <c r="G62" s="259"/>
      <c r="H62" s="259"/>
      <c r="I62" s="259"/>
      <c r="J62" s="117"/>
      <c r="K62" s="117"/>
      <c r="L62" s="117"/>
      <c r="M62" s="117"/>
      <c r="N62" s="259"/>
      <c r="O62" s="117"/>
      <c r="P62" s="117"/>
      <c r="Q62" s="118"/>
      <c r="R62" s="116"/>
      <c r="S62" s="117"/>
      <c r="T62" s="115"/>
      <c r="U62" s="115"/>
      <c r="V62" s="118"/>
      <c r="W62" s="116"/>
      <c r="X62" s="117"/>
      <c r="Y62" s="115"/>
      <c r="Z62" s="115"/>
      <c r="AA62" s="118"/>
      <c r="AB62" s="116"/>
      <c r="AC62" s="117"/>
      <c r="AD62" s="115"/>
      <c r="AE62" s="115"/>
      <c r="AF62" s="118"/>
      <c r="AG62" s="117"/>
      <c r="AH62" s="117"/>
      <c r="AI62" s="115"/>
      <c r="AJ62" s="115"/>
      <c r="AK62" s="118"/>
      <c r="AL62" s="116"/>
      <c r="AM62" s="119"/>
      <c r="AN62" s="120"/>
      <c r="AO62" s="120"/>
      <c r="AP62" s="121"/>
      <c r="AQ62" s="303"/>
      <c r="AR62" s="303"/>
      <c r="AS62" s="303"/>
      <c r="AT62" s="303"/>
      <c r="AU62" s="303"/>
      <c r="AV62" s="303"/>
      <c r="AW62" s="303"/>
      <c r="AX62" s="303"/>
      <c r="AY62" s="303"/>
      <c r="AZ62" s="303"/>
      <c r="BA62" s="299"/>
      <c r="BB62" s="347"/>
      <c r="BC62" s="347"/>
      <c r="BD62" s="347"/>
      <c r="BE62" s="347"/>
      <c r="BF62" s="347"/>
      <c r="BG62" s="2"/>
      <c r="BH62" s="2"/>
      <c r="BI62" s="2"/>
      <c r="BJ62" s="2"/>
      <c r="BK62" s="2"/>
      <c r="BL62" s="2"/>
      <c r="BM62" s="2"/>
      <c r="BN62" s="121"/>
      <c r="BO62" s="120"/>
      <c r="BP62" s="120"/>
      <c r="BQ62" s="121"/>
      <c r="BR62" s="121"/>
      <c r="BS62" s="121"/>
      <c r="BT62" s="121"/>
      <c r="BU62" s="121"/>
      <c r="BV62" s="121"/>
      <c r="BW62" s="121"/>
      <c r="BX62" s="121"/>
    </row>
    <row r="63" spans="1:76" ht="12.9" customHeight="1">
      <c r="A63" s="114"/>
      <c r="B63" s="115"/>
      <c r="C63" s="114"/>
      <c r="D63" s="258"/>
      <c r="E63" s="258"/>
      <c r="F63" s="259"/>
      <c r="G63" s="259"/>
      <c r="H63" s="259"/>
      <c r="I63" s="259"/>
      <c r="J63" s="117"/>
      <c r="K63" s="117"/>
      <c r="L63" s="117"/>
      <c r="M63" s="117"/>
      <c r="N63" s="259"/>
      <c r="O63" s="117"/>
      <c r="P63" s="117"/>
      <c r="Q63" s="118"/>
      <c r="R63" s="116"/>
      <c r="S63" s="117"/>
      <c r="T63" s="115"/>
      <c r="U63" s="115"/>
      <c r="V63" s="118"/>
      <c r="W63" s="116"/>
      <c r="X63" s="117"/>
      <c r="Y63" s="115"/>
      <c r="Z63" s="115"/>
      <c r="AA63" s="118"/>
      <c r="AB63" s="116"/>
      <c r="AC63" s="117"/>
      <c r="AD63" s="115"/>
      <c r="AE63" s="115"/>
      <c r="AF63" s="118"/>
      <c r="AG63" s="117"/>
      <c r="AH63" s="117"/>
      <c r="AI63" s="115"/>
      <c r="AJ63" s="115"/>
      <c r="AK63" s="118"/>
      <c r="AL63" s="116"/>
      <c r="AM63" s="119"/>
      <c r="AN63" s="120"/>
      <c r="AO63" s="120"/>
      <c r="AP63" s="121"/>
      <c r="AQ63" s="303"/>
      <c r="AR63" s="303"/>
      <c r="AS63" s="303"/>
      <c r="AT63" s="303"/>
      <c r="AU63" s="303"/>
      <c r="AV63" s="303"/>
      <c r="AW63" s="303"/>
      <c r="AX63" s="303"/>
      <c r="AY63" s="303"/>
      <c r="AZ63" s="303"/>
      <c r="BA63" s="299"/>
      <c r="BB63" s="347"/>
      <c r="BC63" s="347"/>
      <c r="BD63" s="347"/>
      <c r="BE63" s="347"/>
      <c r="BF63" s="347"/>
      <c r="BG63" s="2"/>
      <c r="BH63" s="2"/>
      <c r="BI63" s="2"/>
      <c r="BJ63" s="2"/>
      <c r="BK63" s="2"/>
      <c r="BL63" s="2"/>
      <c r="BM63" s="2"/>
      <c r="BN63" s="121"/>
      <c r="BO63" s="120"/>
      <c r="BP63" s="120"/>
      <c r="BQ63" s="121"/>
      <c r="BR63" s="121"/>
      <c r="BS63" s="121"/>
      <c r="BT63" s="121"/>
      <c r="BU63" s="121"/>
      <c r="BV63" s="121"/>
      <c r="BW63" s="121"/>
      <c r="BX63" s="121"/>
    </row>
    <row r="64" spans="1:76" ht="12.9" customHeight="1">
      <c r="A64" s="114"/>
      <c r="B64" s="115"/>
      <c r="C64" s="114"/>
      <c r="D64" s="258"/>
      <c r="E64" s="258"/>
      <c r="F64" s="259"/>
      <c r="G64" s="259"/>
      <c r="H64" s="259"/>
      <c r="I64" s="259"/>
      <c r="J64" s="117"/>
      <c r="K64" s="117"/>
      <c r="L64" s="117"/>
      <c r="M64" s="117"/>
      <c r="N64" s="259"/>
      <c r="O64" s="117"/>
      <c r="P64" s="117"/>
      <c r="Q64" s="118"/>
      <c r="R64" s="116"/>
      <c r="S64" s="117"/>
      <c r="T64" s="115"/>
      <c r="U64" s="115"/>
      <c r="V64" s="118"/>
      <c r="W64" s="116"/>
      <c r="X64" s="117"/>
      <c r="Y64" s="115"/>
      <c r="Z64" s="115"/>
      <c r="AA64" s="118"/>
      <c r="AB64" s="116"/>
      <c r="AC64" s="117"/>
      <c r="AD64" s="115"/>
      <c r="AE64" s="115"/>
      <c r="AF64" s="118"/>
      <c r="AG64" s="117"/>
      <c r="AH64" s="117"/>
      <c r="AI64" s="115"/>
      <c r="AJ64" s="115"/>
      <c r="AK64" s="118"/>
      <c r="AL64" s="116"/>
      <c r="AM64" s="119"/>
      <c r="AN64" s="120"/>
      <c r="AO64" s="120"/>
      <c r="AP64" s="121"/>
      <c r="AQ64" s="303"/>
      <c r="AR64" s="303"/>
      <c r="AS64" s="303"/>
      <c r="AT64" s="303"/>
      <c r="AU64" s="303"/>
      <c r="AV64" s="303"/>
      <c r="AW64" s="303"/>
      <c r="AX64" s="303"/>
      <c r="AY64" s="303"/>
      <c r="AZ64" s="303"/>
      <c r="BA64" s="299"/>
      <c r="BB64" s="347"/>
      <c r="BC64" s="347"/>
      <c r="BD64" s="347"/>
      <c r="BE64" s="347"/>
      <c r="BF64" s="347"/>
      <c r="BG64" s="2"/>
      <c r="BH64" s="2"/>
      <c r="BI64" s="2"/>
      <c r="BJ64" s="2"/>
      <c r="BK64" s="2"/>
      <c r="BL64" s="2"/>
      <c r="BM64" s="2"/>
      <c r="BN64" s="121"/>
      <c r="BO64" s="120"/>
      <c r="BP64" s="120"/>
      <c r="BQ64" s="121"/>
      <c r="BR64" s="121"/>
      <c r="BS64" s="121"/>
      <c r="BT64" s="121"/>
      <c r="BU64" s="121"/>
      <c r="BV64" s="121"/>
      <c r="BW64" s="121"/>
      <c r="BX64" s="121"/>
    </row>
    <row r="65" spans="1:76" ht="12.9" customHeight="1">
      <c r="A65" s="114"/>
      <c r="B65" s="115"/>
      <c r="C65" s="114"/>
      <c r="D65" s="258"/>
      <c r="E65" s="258"/>
      <c r="F65" s="259"/>
      <c r="G65" s="259"/>
      <c r="H65" s="259"/>
      <c r="I65" s="259"/>
      <c r="J65" s="117"/>
      <c r="K65" s="117"/>
      <c r="L65" s="117"/>
      <c r="M65" s="117"/>
      <c r="N65" s="259"/>
      <c r="O65" s="117"/>
      <c r="P65" s="117"/>
      <c r="Q65" s="118"/>
      <c r="R65" s="116"/>
      <c r="S65" s="117"/>
      <c r="T65" s="115"/>
      <c r="U65" s="115"/>
      <c r="V65" s="118"/>
      <c r="W65" s="116"/>
      <c r="X65" s="117"/>
      <c r="Y65" s="115"/>
      <c r="Z65" s="115"/>
      <c r="AA65" s="118"/>
      <c r="AB65" s="116"/>
      <c r="AC65" s="117"/>
      <c r="AD65" s="115"/>
      <c r="AE65" s="115"/>
      <c r="AF65" s="118"/>
      <c r="AG65" s="117"/>
      <c r="AH65" s="117"/>
      <c r="AI65" s="115"/>
      <c r="AJ65" s="115"/>
      <c r="AK65" s="118"/>
      <c r="AL65" s="116"/>
      <c r="AM65" s="119"/>
      <c r="AN65" s="120"/>
      <c r="AO65" s="120"/>
      <c r="AP65" s="121"/>
      <c r="AQ65" s="303"/>
      <c r="AR65" s="303"/>
      <c r="AS65" s="303"/>
      <c r="AT65" s="303"/>
      <c r="AU65" s="303"/>
      <c r="AV65" s="303"/>
      <c r="AW65" s="303"/>
      <c r="AX65" s="303"/>
      <c r="AY65" s="303"/>
      <c r="AZ65" s="303"/>
      <c r="BA65" s="299"/>
      <c r="BB65" s="347"/>
      <c r="BC65" s="347"/>
      <c r="BD65" s="347"/>
      <c r="BE65" s="347"/>
      <c r="BF65" s="347"/>
      <c r="BG65" s="2"/>
      <c r="BH65" s="2"/>
      <c r="BI65" s="2"/>
      <c r="BJ65" s="2"/>
      <c r="BK65" s="2"/>
      <c r="BL65" s="2"/>
      <c r="BM65" s="2"/>
      <c r="BN65" s="121"/>
      <c r="BO65" s="120"/>
      <c r="BP65" s="120"/>
      <c r="BQ65" s="121"/>
      <c r="BR65" s="121"/>
      <c r="BS65" s="121"/>
      <c r="BT65" s="121"/>
      <c r="BU65" s="121"/>
      <c r="BV65" s="121"/>
      <c r="BW65" s="121"/>
      <c r="BX65" s="121"/>
    </row>
    <row r="66" spans="1:76" ht="12.9" customHeight="1">
      <c r="A66" s="114"/>
      <c r="B66" s="115"/>
      <c r="C66" s="114"/>
      <c r="D66" s="258"/>
      <c r="E66" s="258"/>
      <c r="F66" s="259"/>
      <c r="G66" s="259"/>
      <c r="H66" s="259"/>
      <c r="I66" s="259"/>
      <c r="J66" s="117"/>
      <c r="K66" s="117"/>
      <c r="L66" s="117"/>
      <c r="M66" s="117"/>
      <c r="N66" s="259"/>
      <c r="O66" s="117"/>
      <c r="P66" s="117"/>
      <c r="Q66" s="118"/>
      <c r="R66" s="116"/>
      <c r="S66" s="117"/>
      <c r="T66" s="115"/>
      <c r="U66" s="115"/>
      <c r="V66" s="118"/>
      <c r="W66" s="116"/>
      <c r="X66" s="117"/>
      <c r="Y66" s="115"/>
      <c r="Z66" s="115"/>
      <c r="AA66" s="118"/>
      <c r="AB66" s="116"/>
      <c r="AC66" s="117"/>
      <c r="AD66" s="115"/>
      <c r="AE66" s="115"/>
      <c r="AF66" s="118"/>
      <c r="AG66" s="117"/>
      <c r="AH66" s="117"/>
      <c r="AI66" s="115"/>
      <c r="AJ66" s="115"/>
      <c r="AK66" s="118"/>
      <c r="AL66" s="116"/>
      <c r="AM66" s="119"/>
      <c r="AN66" s="120"/>
      <c r="AO66" s="120"/>
      <c r="AP66" s="121"/>
      <c r="AQ66" s="303"/>
      <c r="AR66" s="303"/>
      <c r="AS66" s="303"/>
      <c r="AT66" s="303"/>
      <c r="AU66" s="303"/>
      <c r="AV66" s="303"/>
      <c r="AW66" s="303"/>
      <c r="AX66" s="303"/>
      <c r="AY66" s="303"/>
      <c r="AZ66" s="303"/>
      <c r="BA66" s="299"/>
      <c r="BB66" s="347"/>
      <c r="BC66" s="347"/>
      <c r="BD66" s="347"/>
      <c r="BE66" s="347"/>
      <c r="BF66" s="347"/>
      <c r="BG66" s="2"/>
      <c r="BH66" s="2"/>
      <c r="BI66" s="2"/>
      <c r="BJ66" s="2"/>
      <c r="BK66" s="2"/>
      <c r="BL66" s="2"/>
      <c r="BM66" s="2"/>
      <c r="BN66" s="121"/>
      <c r="BO66" s="120"/>
      <c r="BP66" s="120"/>
      <c r="BQ66" s="121"/>
      <c r="BR66" s="121"/>
      <c r="BS66" s="121"/>
      <c r="BT66" s="121"/>
      <c r="BU66" s="121"/>
      <c r="BV66" s="121"/>
      <c r="BW66" s="121"/>
      <c r="BX66" s="121"/>
    </row>
    <row r="67" spans="1:76" ht="12.9" customHeight="1">
      <c r="A67" s="114"/>
      <c r="B67" s="115"/>
      <c r="C67" s="114"/>
      <c r="D67" s="258"/>
      <c r="E67" s="258"/>
      <c r="F67" s="259"/>
      <c r="G67" s="259"/>
      <c r="H67" s="259"/>
      <c r="I67" s="259"/>
      <c r="J67" s="117"/>
      <c r="K67" s="117"/>
      <c r="L67" s="117"/>
      <c r="M67" s="117"/>
      <c r="N67" s="259"/>
      <c r="O67" s="117"/>
      <c r="P67" s="117"/>
      <c r="Q67" s="118"/>
      <c r="R67" s="116"/>
      <c r="S67" s="117"/>
      <c r="T67" s="115"/>
      <c r="U67" s="115"/>
      <c r="V67" s="118"/>
      <c r="W67" s="116"/>
      <c r="X67" s="117"/>
      <c r="Y67" s="115"/>
      <c r="Z67" s="115"/>
      <c r="AA67" s="118"/>
      <c r="AB67" s="116"/>
      <c r="AC67" s="117"/>
      <c r="AD67" s="115"/>
      <c r="AE67" s="115"/>
      <c r="AF67" s="118"/>
      <c r="AG67" s="117"/>
      <c r="AH67" s="117"/>
      <c r="AI67" s="115"/>
      <c r="AJ67" s="115"/>
      <c r="AK67" s="118"/>
      <c r="AL67" s="116"/>
      <c r="AM67" s="119"/>
      <c r="AN67" s="120"/>
      <c r="AO67" s="120"/>
      <c r="AP67" s="121"/>
      <c r="AQ67" s="303"/>
      <c r="AR67" s="303"/>
      <c r="AS67" s="303"/>
      <c r="AT67" s="303"/>
      <c r="AU67" s="303"/>
      <c r="AV67" s="303"/>
      <c r="AW67" s="303"/>
      <c r="AX67" s="303"/>
      <c r="AY67" s="303"/>
      <c r="AZ67" s="303"/>
      <c r="BA67" s="299"/>
      <c r="BB67" s="347"/>
      <c r="BC67" s="347"/>
      <c r="BD67" s="347"/>
      <c r="BE67" s="347"/>
      <c r="BF67" s="347"/>
      <c r="BG67" s="2"/>
      <c r="BH67" s="2"/>
      <c r="BI67" s="2"/>
      <c r="BJ67" s="2"/>
      <c r="BK67" s="2"/>
      <c r="BL67" s="2"/>
      <c r="BM67" s="2"/>
      <c r="BN67" s="121"/>
      <c r="BO67" s="120"/>
      <c r="BP67" s="120"/>
      <c r="BQ67" s="121"/>
      <c r="BR67" s="121"/>
      <c r="BS67" s="121"/>
      <c r="BT67" s="121"/>
      <c r="BU67" s="121"/>
      <c r="BV67" s="121"/>
      <c r="BW67" s="121"/>
      <c r="BX67" s="121"/>
    </row>
    <row r="68" spans="1:76" ht="12.9" customHeight="1">
      <c r="A68" s="114"/>
      <c r="B68" s="115"/>
      <c r="C68" s="114"/>
      <c r="D68" s="258"/>
      <c r="E68" s="258"/>
      <c r="F68" s="259"/>
      <c r="G68" s="259"/>
      <c r="H68" s="259"/>
      <c r="I68" s="259"/>
      <c r="J68" s="117"/>
      <c r="K68" s="117"/>
      <c r="L68" s="117"/>
      <c r="M68" s="117"/>
      <c r="N68" s="259"/>
      <c r="O68" s="117"/>
      <c r="P68" s="117"/>
      <c r="Q68" s="118"/>
      <c r="R68" s="116"/>
      <c r="S68" s="117"/>
      <c r="T68" s="115"/>
      <c r="U68" s="115"/>
      <c r="V68" s="118"/>
      <c r="W68" s="116"/>
      <c r="X68" s="117"/>
      <c r="Y68" s="115"/>
      <c r="Z68" s="115"/>
      <c r="AA68" s="118"/>
      <c r="AB68" s="116"/>
      <c r="AC68" s="117"/>
      <c r="AD68" s="115"/>
      <c r="AE68" s="115"/>
      <c r="AF68" s="118"/>
      <c r="AG68" s="117"/>
      <c r="AH68" s="117"/>
      <c r="AI68" s="115"/>
      <c r="AJ68" s="115"/>
      <c r="AK68" s="118"/>
      <c r="AL68" s="116"/>
      <c r="AM68" s="119"/>
      <c r="AN68" s="120"/>
      <c r="AO68" s="120"/>
      <c r="AP68" s="121"/>
      <c r="AQ68" s="303"/>
      <c r="AR68" s="303"/>
      <c r="AS68" s="303"/>
      <c r="AT68" s="303"/>
      <c r="AU68" s="303"/>
      <c r="AV68" s="303"/>
      <c r="AW68" s="303"/>
      <c r="AX68" s="303"/>
      <c r="AY68" s="303"/>
      <c r="AZ68" s="303"/>
      <c r="BA68" s="299"/>
      <c r="BB68" s="347"/>
      <c r="BC68" s="347"/>
      <c r="BD68" s="347"/>
      <c r="BE68" s="347"/>
      <c r="BF68" s="347"/>
      <c r="BG68" s="2"/>
      <c r="BH68" s="2"/>
      <c r="BI68" s="2"/>
      <c r="BJ68" s="2"/>
      <c r="BK68" s="2"/>
      <c r="BL68" s="2"/>
      <c r="BM68" s="2"/>
      <c r="BN68" s="121"/>
      <c r="BO68" s="120"/>
      <c r="BP68" s="120"/>
      <c r="BQ68" s="121"/>
      <c r="BR68" s="121"/>
      <c r="BS68" s="121"/>
      <c r="BT68" s="121"/>
      <c r="BU68" s="121"/>
      <c r="BV68" s="121"/>
      <c r="BW68" s="121"/>
      <c r="BX68" s="121"/>
    </row>
    <row r="69" spans="1:76" ht="12.9" customHeight="1">
      <c r="A69" s="114"/>
      <c r="B69" s="115"/>
      <c r="C69" s="114"/>
      <c r="D69" s="258"/>
      <c r="E69" s="258"/>
      <c r="F69" s="259"/>
      <c r="G69" s="259"/>
      <c r="H69" s="259"/>
      <c r="I69" s="259"/>
      <c r="J69" s="117"/>
      <c r="K69" s="117"/>
      <c r="L69" s="117"/>
      <c r="M69" s="117"/>
      <c r="N69" s="259"/>
      <c r="O69" s="117"/>
      <c r="P69" s="117"/>
      <c r="Q69" s="118"/>
      <c r="R69" s="116"/>
      <c r="S69" s="117"/>
      <c r="T69" s="115"/>
      <c r="U69" s="115"/>
      <c r="V69" s="118"/>
      <c r="W69" s="116"/>
      <c r="X69" s="117"/>
      <c r="Y69" s="115"/>
      <c r="Z69" s="115"/>
      <c r="AA69" s="118"/>
      <c r="AB69" s="116"/>
      <c r="AC69" s="117"/>
      <c r="AD69" s="115"/>
      <c r="AE69" s="115"/>
      <c r="AF69" s="118"/>
      <c r="AG69" s="117"/>
      <c r="AH69" s="117"/>
      <c r="AI69" s="115"/>
      <c r="AJ69" s="115"/>
      <c r="AK69" s="118"/>
      <c r="AL69" s="116"/>
      <c r="AM69" s="119"/>
      <c r="AN69" s="120"/>
      <c r="AO69" s="120"/>
      <c r="AP69" s="121"/>
      <c r="AQ69" s="303"/>
      <c r="AR69" s="303"/>
      <c r="AS69" s="303"/>
      <c r="AT69" s="303"/>
      <c r="AU69" s="303"/>
      <c r="AV69" s="303"/>
      <c r="AW69" s="303"/>
      <c r="AX69" s="303"/>
      <c r="AY69" s="303"/>
      <c r="AZ69" s="303"/>
      <c r="BA69" s="299"/>
      <c r="BB69" s="347"/>
      <c r="BC69" s="347"/>
      <c r="BD69" s="347"/>
      <c r="BE69" s="347"/>
      <c r="BF69" s="347"/>
      <c r="BG69" s="2"/>
      <c r="BH69" s="2"/>
      <c r="BI69" s="2"/>
      <c r="BJ69" s="2"/>
      <c r="BK69" s="2"/>
      <c r="BL69" s="2"/>
      <c r="BM69" s="2"/>
      <c r="BN69" s="121"/>
      <c r="BO69" s="120"/>
      <c r="BP69" s="120"/>
      <c r="BQ69" s="121"/>
      <c r="BR69" s="121"/>
      <c r="BS69" s="121"/>
      <c r="BT69" s="121"/>
      <c r="BU69" s="121"/>
      <c r="BV69" s="121"/>
      <c r="BW69" s="121"/>
      <c r="BX69" s="121"/>
    </row>
    <row r="70" spans="1:76" ht="12.9" customHeight="1">
      <c r="A70" s="114"/>
      <c r="B70" s="115"/>
      <c r="C70" s="114"/>
      <c r="D70" s="258"/>
      <c r="E70" s="258"/>
      <c r="F70" s="259"/>
      <c r="G70" s="259"/>
      <c r="H70" s="259"/>
      <c r="I70" s="259"/>
      <c r="J70" s="117"/>
      <c r="K70" s="117"/>
      <c r="L70" s="117"/>
      <c r="M70" s="117"/>
      <c r="N70" s="259"/>
      <c r="O70" s="117"/>
      <c r="P70" s="117"/>
      <c r="Q70" s="118"/>
      <c r="R70" s="116"/>
      <c r="S70" s="117"/>
      <c r="T70" s="115"/>
      <c r="U70" s="115"/>
      <c r="V70" s="118"/>
      <c r="W70" s="116"/>
      <c r="X70" s="117"/>
      <c r="Y70" s="115"/>
      <c r="Z70" s="115"/>
      <c r="AA70" s="118"/>
      <c r="AB70" s="116"/>
      <c r="AC70" s="117"/>
      <c r="AD70" s="115"/>
      <c r="AE70" s="115"/>
      <c r="AF70" s="118"/>
      <c r="AG70" s="117"/>
      <c r="AH70" s="117"/>
      <c r="AI70" s="115"/>
      <c r="AJ70" s="115"/>
      <c r="AK70" s="118"/>
      <c r="AL70" s="116"/>
      <c r="AM70" s="119"/>
      <c r="AN70" s="120"/>
      <c r="AO70" s="120"/>
      <c r="AP70" s="121"/>
      <c r="AQ70" s="303"/>
      <c r="AR70" s="303"/>
      <c r="AS70" s="303"/>
      <c r="AT70" s="303"/>
      <c r="AU70" s="303"/>
      <c r="AV70" s="303"/>
      <c r="AW70" s="303"/>
      <c r="AX70" s="303"/>
      <c r="AY70" s="303"/>
      <c r="AZ70" s="303"/>
      <c r="BA70" s="299"/>
      <c r="BB70" s="347"/>
      <c r="BC70" s="347"/>
      <c r="BD70" s="347"/>
      <c r="BE70" s="347"/>
      <c r="BF70" s="347"/>
      <c r="BG70" s="2"/>
      <c r="BH70" s="2"/>
      <c r="BI70" s="2"/>
      <c r="BJ70" s="2"/>
      <c r="BK70" s="2"/>
      <c r="BL70" s="2"/>
      <c r="BM70" s="2"/>
      <c r="BN70" s="121"/>
      <c r="BO70" s="120"/>
      <c r="BP70" s="120"/>
      <c r="BQ70" s="121"/>
      <c r="BR70" s="121"/>
      <c r="BS70" s="121"/>
      <c r="BT70" s="121"/>
      <c r="BU70" s="121"/>
      <c r="BV70" s="121"/>
      <c r="BW70" s="121"/>
      <c r="BX70" s="121"/>
    </row>
    <row r="71" spans="1:76" ht="12.9" customHeight="1">
      <c r="A71" s="114"/>
      <c r="B71" s="115"/>
      <c r="C71" s="114"/>
      <c r="D71" s="258"/>
      <c r="E71" s="258"/>
      <c r="F71" s="259"/>
      <c r="G71" s="259"/>
      <c r="H71" s="259"/>
      <c r="I71" s="259"/>
      <c r="J71" s="117"/>
      <c r="K71" s="117"/>
      <c r="L71" s="117"/>
      <c r="M71" s="117"/>
      <c r="N71" s="259"/>
      <c r="O71" s="117"/>
      <c r="P71" s="117"/>
      <c r="Q71" s="118"/>
      <c r="R71" s="116"/>
      <c r="S71" s="117"/>
      <c r="T71" s="115"/>
      <c r="U71" s="115"/>
      <c r="V71" s="118"/>
      <c r="W71" s="116"/>
      <c r="X71" s="117"/>
      <c r="Y71" s="115"/>
      <c r="Z71" s="115"/>
      <c r="AA71" s="118"/>
      <c r="AB71" s="116"/>
      <c r="AC71" s="117"/>
      <c r="AD71" s="115"/>
      <c r="AE71" s="115"/>
      <c r="AF71" s="118"/>
      <c r="AG71" s="117"/>
      <c r="AH71" s="117"/>
      <c r="AI71" s="115"/>
      <c r="AJ71" s="115"/>
      <c r="AK71" s="118"/>
      <c r="AL71" s="116"/>
      <c r="AM71" s="119"/>
      <c r="AN71" s="120"/>
      <c r="AO71" s="120"/>
      <c r="AP71" s="121"/>
      <c r="AQ71" s="303"/>
      <c r="AR71" s="303"/>
      <c r="AS71" s="303"/>
      <c r="AT71" s="303"/>
      <c r="AU71" s="303"/>
      <c r="AV71" s="303"/>
      <c r="AW71" s="303"/>
      <c r="AX71" s="303"/>
      <c r="AY71" s="303"/>
      <c r="AZ71" s="303"/>
      <c r="BA71" s="299"/>
      <c r="BB71" s="347"/>
      <c r="BC71" s="347"/>
      <c r="BD71" s="347"/>
      <c r="BE71" s="347"/>
      <c r="BF71" s="347"/>
      <c r="BG71" s="2"/>
      <c r="BH71" s="2"/>
      <c r="BI71" s="2"/>
      <c r="BJ71" s="2"/>
      <c r="BK71" s="2"/>
      <c r="BL71" s="2"/>
      <c r="BM71" s="2"/>
      <c r="BN71" s="121"/>
      <c r="BO71" s="120"/>
      <c r="BP71" s="120"/>
      <c r="BQ71" s="121"/>
      <c r="BR71" s="121"/>
      <c r="BS71" s="121"/>
      <c r="BT71" s="121"/>
      <c r="BU71" s="121"/>
      <c r="BV71" s="121"/>
      <c r="BW71" s="121"/>
      <c r="BX71" s="121"/>
    </row>
    <row r="72" spans="1:76" ht="12.9" customHeight="1">
      <c r="A72" s="114"/>
      <c r="B72" s="115"/>
      <c r="C72" s="114"/>
      <c r="D72" s="258"/>
      <c r="E72" s="258"/>
      <c r="F72" s="259"/>
      <c r="G72" s="259"/>
      <c r="H72" s="259"/>
      <c r="I72" s="259"/>
      <c r="J72" s="117"/>
      <c r="K72" s="117"/>
      <c r="L72" s="117"/>
      <c r="M72" s="117"/>
      <c r="N72" s="259"/>
      <c r="O72" s="117"/>
      <c r="P72" s="117"/>
      <c r="Q72" s="118"/>
      <c r="R72" s="116"/>
      <c r="S72" s="117"/>
      <c r="T72" s="115"/>
      <c r="U72" s="115"/>
      <c r="V72" s="118"/>
      <c r="W72" s="116"/>
      <c r="X72" s="117"/>
      <c r="Y72" s="115"/>
      <c r="Z72" s="115"/>
      <c r="AA72" s="118"/>
      <c r="AB72" s="116"/>
      <c r="AC72" s="117"/>
      <c r="AD72" s="115"/>
      <c r="AE72" s="115"/>
      <c r="AF72" s="118"/>
      <c r="AG72" s="117"/>
      <c r="AH72" s="117"/>
      <c r="AI72" s="115"/>
      <c r="AJ72" s="115"/>
      <c r="AK72" s="118"/>
      <c r="AL72" s="116"/>
      <c r="AM72" s="119"/>
      <c r="AN72" s="120"/>
      <c r="AO72" s="120"/>
      <c r="AP72" s="121"/>
      <c r="AQ72" s="303"/>
      <c r="AR72" s="303"/>
      <c r="AS72" s="303"/>
      <c r="AT72" s="303"/>
      <c r="AU72" s="303"/>
      <c r="AV72" s="303"/>
      <c r="AW72" s="303"/>
      <c r="AX72" s="303"/>
      <c r="AY72" s="303"/>
      <c r="AZ72" s="303"/>
      <c r="BA72" s="299"/>
      <c r="BB72" s="347"/>
      <c r="BC72" s="347"/>
      <c r="BD72" s="347"/>
      <c r="BE72" s="347"/>
      <c r="BF72" s="347"/>
      <c r="BG72" s="2"/>
      <c r="BH72" s="2"/>
      <c r="BI72" s="2"/>
      <c r="BJ72" s="2"/>
      <c r="BK72" s="2"/>
      <c r="BL72" s="2"/>
      <c r="BM72" s="2"/>
      <c r="BN72" s="121"/>
      <c r="BO72" s="120"/>
      <c r="BP72" s="120"/>
      <c r="BQ72" s="121"/>
      <c r="BR72" s="121"/>
      <c r="BS72" s="121"/>
      <c r="BT72" s="121"/>
      <c r="BU72" s="121"/>
      <c r="BV72" s="121"/>
      <c r="BW72" s="121"/>
      <c r="BX72" s="121"/>
    </row>
    <row r="73" spans="1:76" ht="12.9" customHeight="1">
      <c r="A73" s="114"/>
      <c r="B73" s="115"/>
      <c r="C73" s="114"/>
      <c r="D73" s="258"/>
      <c r="E73" s="258"/>
      <c r="F73" s="259"/>
      <c r="G73" s="259"/>
      <c r="H73" s="259"/>
      <c r="I73" s="259"/>
      <c r="J73" s="117"/>
      <c r="K73" s="117"/>
      <c r="L73" s="117"/>
      <c r="M73" s="117"/>
      <c r="N73" s="259"/>
      <c r="O73" s="117"/>
      <c r="P73" s="117"/>
      <c r="Q73" s="118"/>
      <c r="R73" s="116"/>
      <c r="S73" s="117"/>
      <c r="T73" s="115"/>
      <c r="U73" s="115"/>
      <c r="V73" s="118"/>
      <c r="W73" s="116"/>
      <c r="X73" s="117"/>
      <c r="Y73" s="115"/>
      <c r="Z73" s="115"/>
      <c r="AA73" s="118"/>
      <c r="AB73" s="116"/>
      <c r="AC73" s="117"/>
      <c r="AD73" s="115"/>
      <c r="AE73" s="115"/>
      <c r="AF73" s="118"/>
      <c r="AG73" s="117"/>
      <c r="AH73" s="117"/>
      <c r="AI73" s="115"/>
      <c r="AJ73" s="115"/>
      <c r="AK73" s="118"/>
      <c r="AL73" s="116"/>
      <c r="AM73" s="119"/>
      <c r="AN73" s="120"/>
      <c r="AO73" s="120"/>
      <c r="AP73" s="121"/>
      <c r="AQ73" s="303"/>
      <c r="AR73" s="303"/>
      <c r="AS73" s="303"/>
      <c r="AT73" s="303"/>
      <c r="AU73" s="303"/>
      <c r="AV73" s="303"/>
      <c r="AW73" s="303"/>
      <c r="AX73" s="303"/>
      <c r="AY73" s="303"/>
      <c r="AZ73" s="303"/>
      <c r="BA73" s="299"/>
      <c r="BB73" s="347"/>
      <c r="BC73" s="347"/>
      <c r="BD73" s="347"/>
      <c r="BE73" s="347"/>
      <c r="BF73" s="347"/>
      <c r="BG73" s="2"/>
      <c r="BH73" s="2"/>
      <c r="BI73" s="2"/>
      <c r="BJ73" s="2"/>
      <c r="BK73" s="2"/>
      <c r="BL73" s="2"/>
      <c r="BM73" s="2"/>
      <c r="BN73" s="121"/>
      <c r="BO73" s="120"/>
      <c r="BP73" s="120"/>
      <c r="BQ73" s="121"/>
      <c r="BR73" s="121"/>
      <c r="BS73" s="121"/>
      <c r="BT73" s="121"/>
      <c r="BU73" s="121"/>
      <c r="BV73" s="121"/>
      <c r="BW73" s="121"/>
      <c r="BX73" s="121"/>
    </row>
    <row r="74" spans="1:76" ht="12.9" customHeight="1">
      <c r="A74" s="114"/>
      <c r="B74" s="115"/>
      <c r="C74" s="114"/>
      <c r="D74" s="258"/>
      <c r="E74" s="258"/>
      <c r="F74" s="259"/>
      <c r="G74" s="259"/>
      <c r="H74" s="259"/>
      <c r="I74" s="259"/>
      <c r="J74" s="117"/>
      <c r="K74" s="117"/>
      <c r="L74" s="117"/>
      <c r="M74" s="117"/>
      <c r="N74" s="259"/>
      <c r="O74" s="117"/>
      <c r="P74" s="117"/>
      <c r="Q74" s="118"/>
      <c r="R74" s="116"/>
      <c r="S74" s="117"/>
      <c r="T74" s="115"/>
      <c r="U74" s="115"/>
      <c r="V74" s="118"/>
      <c r="W74" s="116"/>
      <c r="X74" s="117"/>
      <c r="Y74" s="115"/>
      <c r="Z74" s="115"/>
      <c r="AA74" s="118"/>
      <c r="AB74" s="116"/>
      <c r="AC74" s="117"/>
      <c r="AD74" s="115"/>
      <c r="AE74" s="115"/>
      <c r="AF74" s="118"/>
      <c r="AG74" s="117"/>
      <c r="AH74" s="117"/>
      <c r="AI74" s="115"/>
      <c r="AJ74" s="115"/>
      <c r="AK74" s="118"/>
      <c r="AL74" s="116"/>
      <c r="AM74" s="119"/>
      <c r="AN74" s="120"/>
      <c r="AO74" s="120"/>
      <c r="AP74" s="121"/>
      <c r="AQ74" s="303"/>
      <c r="AR74" s="303"/>
      <c r="AS74" s="303"/>
      <c r="AT74" s="303"/>
      <c r="AU74" s="303"/>
      <c r="AV74" s="303"/>
      <c r="AW74" s="303"/>
      <c r="AX74" s="303"/>
      <c r="AY74" s="303"/>
      <c r="AZ74" s="303"/>
      <c r="BA74" s="299"/>
      <c r="BB74" s="347"/>
      <c r="BC74" s="347"/>
      <c r="BD74" s="347"/>
      <c r="BE74" s="347"/>
      <c r="BF74" s="347"/>
      <c r="BG74" s="2"/>
      <c r="BH74" s="2"/>
      <c r="BI74" s="2"/>
      <c r="BJ74" s="2"/>
      <c r="BK74" s="2"/>
      <c r="BL74" s="2"/>
      <c r="BM74" s="2"/>
      <c r="BN74" s="121"/>
      <c r="BO74" s="120"/>
      <c r="BP74" s="120"/>
      <c r="BQ74" s="121"/>
      <c r="BR74" s="121"/>
      <c r="BS74" s="121"/>
      <c r="BT74" s="121"/>
      <c r="BU74" s="121"/>
      <c r="BV74" s="121"/>
      <c r="BW74" s="121"/>
      <c r="BX74" s="121"/>
    </row>
    <row r="75" spans="1:76" ht="12.9" customHeight="1">
      <c r="A75" s="114"/>
      <c r="B75" s="115"/>
      <c r="C75" s="114"/>
      <c r="D75" s="258"/>
      <c r="E75" s="258"/>
      <c r="F75" s="259"/>
      <c r="G75" s="259"/>
      <c r="H75" s="259"/>
      <c r="I75" s="259"/>
      <c r="J75" s="117"/>
      <c r="K75" s="117"/>
      <c r="L75" s="117"/>
      <c r="M75" s="117"/>
      <c r="N75" s="259"/>
      <c r="O75" s="117"/>
      <c r="P75" s="117"/>
      <c r="Q75" s="118"/>
      <c r="R75" s="116"/>
      <c r="S75" s="117"/>
      <c r="T75" s="115"/>
      <c r="U75" s="115"/>
      <c r="V75" s="118"/>
      <c r="W75" s="116"/>
      <c r="X75" s="117"/>
      <c r="Y75" s="115"/>
      <c r="Z75" s="115"/>
      <c r="AA75" s="118"/>
      <c r="AB75" s="116"/>
      <c r="AC75" s="117"/>
      <c r="AD75" s="115"/>
      <c r="AE75" s="115"/>
      <c r="AF75" s="118"/>
      <c r="AG75" s="117"/>
      <c r="AH75" s="117"/>
      <c r="AI75" s="115"/>
      <c r="AJ75" s="115"/>
      <c r="AK75" s="118"/>
      <c r="AL75" s="116"/>
      <c r="AM75" s="119"/>
      <c r="AN75" s="120"/>
      <c r="AO75" s="120"/>
      <c r="AP75" s="121"/>
      <c r="AQ75" s="303"/>
      <c r="AR75" s="303"/>
      <c r="AS75" s="303"/>
      <c r="AT75" s="303"/>
      <c r="AU75" s="303"/>
      <c r="AV75" s="303"/>
      <c r="AW75" s="303"/>
      <c r="AX75" s="303"/>
      <c r="AY75" s="303"/>
      <c r="AZ75" s="303"/>
      <c r="BA75" s="299"/>
      <c r="BB75" s="347"/>
      <c r="BC75" s="347"/>
      <c r="BD75" s="347"/>
      <c r="BE75" s="347"/>
      <c r="BF75" s="347"/>
      <c r="BG75" s="2"/>
      <c r="BH75" s="2"/>
      <c r="BI75" s="2"/>
      <c r="BJ75" s="2"/>
      <c r="BK75" s="2"/>
      <c r="BL75" s="2"/>
      <c r="BM75" s="2"/>
      <c r="BN75" s="121"/>
      <c r="BO75" s="120"/>
      <c r="BP75" s="120"/>
      <c r="BQ75" s="121"/>
      <c r="BR75" s="121"/>
      <c r="BS75" s="121"/>
      <c r="BT75" s="121"/>
      <c r="BU75" s="121"/>
      <c r="BV75" s="121"/>
      <c r="BW75" s="121"/>
      <c r="BX75" s="121"/>
    </row>
    <row r="76" spans="1:76" ht="12.9" customHeight="1">
      <c r="A76" s="114"/>
      <c r="B76" s="115"/>
      <c r="C76" s="114"/>
      <c r="D76" s="258"/>
      <c r="E76" s="258"/>
      <c r="F76" s="259"/>
      <c r="G76" s="259"/>
      <c r="H76" s="259"/>
      <c r="I76" s="259"/>
      <c r="J76" s="117"/>
      <c r="K76" s="117"/>
      <c r="L76" s="117"/>
      <c r="M76" s="117"/>
      <c r="N76" s="259"/>
      <c r="O76" s="117"/>
      <c r="P76" s="117"/>
      <c r="Q76" s="118"/>
      <c r="R76" s="116"/>
      <c r="S76" s="117"/>
      <c r="T76" s="115"/>
      <c r="U76" s="115"/>
      <c r="V76" s="118"/>
      <c r="W76" s="116"/>
      <c r="X76" s="117"/>
      <c r="Y76" s="115"/>
      <c r="Z76" s="115"/>
      <c r="AA76" s="118"/>
      <c r="AB76" s="116"/>
      <c r="AC76" s="117"/>
      <c r="AD76" s="115"/>
      <c r="AE76" s="115"/>
      <c r="AF76" s="118"/>
      <c r="AG76" s="117"/>
      <c r="AH76" s="117"/>
      <c r="AI76" s="115"/>
      <c r="AJ76" s="115"/>
      <c r="AK76" s="118"/>
      <c r="AL76" s="116"/>
      <c r="AM76" s="119"/>
      <c r="AN76" s="120"/>
      <c r="AO76" s="120"/>
      <c r="AP76" s="121"/>
      <c r="AQ76" s="303"/>
      <c r="AR76" s="303"/>
      <c r="AS76" s="303"/>
      <c r="AT76" s="303"/>
      <c r="AU76" s="303"/>
      <c r="AV76" s="303"/>
      <c r="AW76" s="303"/>
      <c r="AX76" s="303"/>
      <c r="AY76" s="303"/>
      <c r="AZ76" s="303"/>
      <c r="BA76" s="299"/>
      <c r="BB76" s="347"/>
      <c r="BC76" s="347"/>
      <c r="BD76" s="347"/>
      <c r="BE76" s="347"/>
      <c r="BF76" s="347"/>
      <c r="BG76" s="2"/>
      <c r="BH76" s="2"/>
      <c r="BI76" s="2"/>
      <c r="BJ76" s="2"/>
      <c r="BK76" s="2"/>
      <c r="BL76" s="2"/>
      <c r="BM76" s="2"/>
      <c r="BN76" s="121"/>
      <c r="BO76" s="120"/>
      <c r="BP76" s="120"/>
      <c r="BQ76" s="121"/>
      <c r="BR76" s="121"/>
      <c r="BS76" s="121"/>
      <c r="BT76" s="121"/>
      <c r="BU76" s="121"/>
      <c r="BV76" s="121"/>
      <c r="BW76" s="121"/>
      <c r="BX76" s="121"/>
    </row>
    <row r="77" spans="1:76" ht="12.9" customHeight="1">
      <c r="A77" s="114"/>
      <c r="B77" s="115"/>
      <c r="C77" s="114"/>
      <c r="D77" s="258"/>
      <c r="E77" s="258"/>
      <c r="F77" s="259"/>
      <c r="G77" s="259"/>
      <c r="H77" s="259"/>
      <c r="I77" s="259"/>
      <c r="J77" s="117"/>
      <c r="K77" s="117"/>
      <c r="L77" s="117"/>
      <c r="M77" s="117"/>
      <c r="N77" s="259"/>
      <c r="O77" s="117"/>
      <c r="P77" s="117"/>
      <c r="Q77" s="118"/>
      <c r="R77" s="116"/>
      <c r="S77" s="117"/>
      <c r="T77" s="115"/>
      <c r="U77" s="115"/>
      <c r="V77" s="118"/>
      <c r="W77" s="116"/>
      <c r="X77" s="117"/>
      <c r="Y77" s="115"/>
      <c r="Z77" s="115"/>
      <c r="AA77" s="118"/>
      <c r="AB77" s="116"/>
      <c r="AC77" s="117"/>
      <c r="AD77" s="115"/>
      <c r="AE77" s="115"/>
      <c r="AF77" s="118"/>
      <c r="AG77" s="117"/>
      <c r="AH77" s="117"/>
      <c r="AI77" s="115"/>
      <c r="AJ77" s="115"/>
      <c r="AK77" s="118"/>
      <c r="AL77" s="116"/>
      <c r="AM77" s="119"/>
      <c r="AN77" s="120"/>
      <c r="AO77" s="120"/>
      <c r="AP77" s="121"/>
      <c r="AQ77" s="303"/>
      <c r="AR77" s="303"/>
      <c r="AS77" s="303"/>
      <c r="AT77" s="303"/>
      <c r="AU77" s="303"/>
      <c r="AV77" s="303"/>
      <c r="AW77" s="303"/>
      <c r="AX77" s="303"/>
      <c r="AY77" s="303"/>
      <c r="AZ77" s="303"/>
      <c r="BA77" s="299"/>
      <c r="BB77" s="347"/>
      <c r="BC77" s="347"/>
      <c r="BD77" s="347"/>
      <c r="BE77" s="347"/>
      <c r="BF77" s="347"/>
      <c r="BG77" s="2"/>
      <c r="BH77" s="2"/>
      <c r="BI77" s="2"/>
      <c r="BJ77" s="2"/>
      <c r="BK77" s="2"/>
      <c r="BL77" s="2"/>
      <c r="BM77" s="2"/>
      <c r="BN77" s="121"/>
      <c r="BO77" s="120"/>
      <c r="BP77" s="120"/>
      <c r="BQ77" s="121"/>
      <c r="BR77" s="121"/>
      <c r="BS77" s="121"/>
      <c r="BT77" s="121"/>
      <c r="BU77" s="121"/>
      <c r="BV77" s="121"/>
      <c r="BW77" s="121"/>
      <c r="BX77" s="121"/>
    </row>
    <row r="78" spans="1:76" ht="12.9" customHeight="1">
      <c r="A78" s="114"/>
      <c r="B78" s="115"/>
      <c r="C78" s="114"/>
      <c r="D78" s="258"/>
      <c r="E78" s="258"/>
      <c r="F78" s="259"/>
      <c r="G78" s="259"/>
      <c r="H78" s="259"/>
      <c r="I78" s="259"/>
      <c r="J78" s="117"/>
      <c r="K78" s="117"/>
      <c r="L78" s="117"/>
      <c r="M78" s="117"/>
      <c r="N78" s="259"/>
      <c r="O78" s="117"/>
      <c r="P78" s="117"/>
      <c r="Q78" s="118"/>
      <c r="R78" s="116"/>
      <c r="S78" s="117"/>
      <c r="T78" s="115"/>
      <c r="U78" s="115"/>
      <c r="V78" s="118"/>
      <c r="W78" s="116"/>
      <c r="X78" s="117"/>
      <c r="Y78" s="115"/>
      <c r="Z78" s="115"/>
      <c r="AA78" s="118"/>
      <c r="AB78" s="116"/>
      <c r="AC78" s="117"/>
      <c r="AD78" s="115"/>
      <c r="AE78" s="115"/>
      <c r="AF78" s="118"/>
      <c r="AG78" s="117"/>
      <c r="AH78" s="117"/>
      <c r="AI78" s="115"/>
      <c r="AJ78" s="115"/>
      <c r="AK78" s="118"/>
      <c r="AL78" s="116"/>
      <c r="AM78" s="119"/>
      <c r="AN78" s="120"/>
      <c r="AO78" s="120"/>
      <c r="AP78" s="121"/>
      <c r="AQ78" s="303"/>
      <c r="AR78" s="303"/>
      <c r="AS78" s="303"/>
      <c r="AT78" s="303"/>
      <c r="AU78" s="303"/>
      <c r="AV78" s="303"/>
      <c r="AW78" s="303"/>
      <c r="AX78" s="303"/>
      <c r="AY78" s="303"/>
      <c r="AZ78" s="303"/>
      <c r="BA78" s="299"/>
      <c r="BB78" s="347"/>
      <c r="BC78" s="347"/>
      <c r="BD78" s="347"/>
      <c r="BE78" s="347"/>
      <c r="BF78" s="347"/>
      <c r="BG78" s="2"/>
      <c r="BH78" s="2"/>
      <c r="BI78" s="2"/>
      <c r="BJ78" s="2"/>
      <c r="BK78" s="2"/>
      <c r="BL78" s="2"/>
      <c r="BM78" s="2"/>
      <c r="BN78" s="121"/>
      <c r="BO78" s="120"/>
      <c r="BP78" s="120"/>
      <c r="BQ78" s="121"/>
      <c r="BR78" s="121"/>
      <c r="BS78" s="121"/>
      <c r="BT78" s="121"/>
      <c r="BU78" s="121"/>
      <c r="BV78" s="121"/>
      <c r="BW78" s="121"/>
      <c r="BX78" s="121"/>
    </row>
    <row r="79" spans="1:76" ht="12.9" customHeight="1">
      <c r="A79" s="114"/>
      <c r="B79" s="115"/>
      <c r="C79" s="114"/>
      <c r="D79" s="258"/>
      <c r="E79" s="258"/>
      <c r="F79" s="259"/>
      <c r="G79" s="259"/>
      <c r="H79" s="259"/>
      <c r="I79" s="259"/>
      <c r="J79" s="117"/>
      <c r="K79" s="117"/>
      <c r="L79" s="117"/>
      <c r="M79" s="117"/>
      <c r="N79" s="259"/>
      <c r="O79" s="117"/>
      <c r="P79" s="117"/>
      <c r="Q79" s="118"/>
      <c r="R79" s="116"/>
      <c r="S79" s="117"/>
      <c r="T79" s="115"/>
      <c r="U79" s="115"/>
      <c r="V79" s="118"/>
      <c r="W79" s="116"/>
      <c r="X79" s="117"/>
      <c r="Y79" s="115"/>
      <c r="Z79" s="115"/>
      <c r="AA79" s="118"/>
      <c r="AB79" s="116"/>
      <c r="AC79" s="117"/>
      <c r="AD79" s="115"/>
      <c r="AE79" s="115"/>
      <c r="AF79" s="118"/>
      <c r="AG79" s="117"/>
      <c r="AH79" s="117"/>
      <c r="AI79" s="115"/>
      <c r="AJ79" s="115"/>
      <c r="AK79" s="118"/>
      <c r="AL79" s="116"/>
      <c r="AM79" s="119"/>
      <c r="AN79" s="120"/>
      <c r="AO79" s="120"/>
      <c r="AP79" s="121"/>
      <c r="AQ79" s="303"/>
      <c r="AR79" s="303"/>
      <c r="AS79" s="303"/>
      <c r="AT79" s="303"/>
      <c r="AU79" s="303"/>
      <c r="AV79" s="303"/>
      <c r="AW79" s="303"/>
      <c r="AX79" s="303"/>
      <c r="AY79" s="303"/>
      <c r="AZ79" s="303"/>
      <c r="BA79" s="299"/>
      <c r="BB79" s="347"/>
      <c r="BC79" s="347"/>
      <c r="BD79" s="347"/>
      <c r="BE79" s="347"/>
      <c r="BF79" s="347"/>
      <c r="BG79" s="2"/>
      <c r="BH79" s="2"/>
      <c r="BI79" s="2"/>
      <c r="BJ79" s="2"/>
      <c r="BK79" s="2"/>
      <c r="BL79" s="2"/>
      <c r="BM79" s="2"/>
      <c r="BN79" s="121"/>
      <c r="BO79" s="120"/>
      <c r="BP79" s="120"/>
      <c r="BQ79" s="121"/>
      <c r="BR79" s="121"/>
      <c r="BS79" s="121"/>
      <c r="BT79" s="121"/>
      <c r="BU79" s="121"/>
      <c r="BV79" s="121"/>
      <c r="BW79" s="121"/>
      <c r="BX79" s="121"/>
    </row>
    <row r="80" spans="1:76" ht="12.9" customHeight="1">
      <c r="A80" s="114"/>
      <c r="B80" s="115"/>
      <c r="C80" s="114"/>
      <c r="D80" s="258"/>
      <c r="E80" s="258"/>
      <c r="F80" s="259"/>
      <c r="G80" s="259"/>
      <c r="H80" s="259"/>
      <c r="I80" s="259"/>
      <c r="J80" s="117"/>
      <c r="K80" s="117"/>
      <c r="L80" s="117"/>
      <c r="M80" s="117"/>
      <c r="N80" s="259"/>
      <c r="O80" s="117"/>
      <c r="P80" s="117"/>
      <c r="Q80" s="118"/>
      <c r="R80" s="116"/>
      <c r="S80" s="117"/>
      <c r="T80" s="115"/>
      <c r="U80" s="115"/>
      <c r="V80" s="118"/>
      <c r="W80" s="116"/>
      <c r="X80" s="117"/>
      <c r="Y80" s="115"/>
      <c r="Z80" s="115"/>
      <c r="AA80" s="118"/>
      <c r="AB80" s="116"/>
      <c r="AC80" s="117"/>
      <c r="AD80" s="115"/>
      <c r="AE80" s="115"/>
      <c r="AF80" s="118"/>
      <c r="AG80" s="117"/>
      <c r="AH80" s="117"/>
      <c r="AI80" s="115"/>
      <c r="AJ80" s="115"/>
      <c r="AK80" s="118"/>
      <c r="AL80" s="116"/>
      <c r="AM80" s="119"/>
      <c r="AN80" s="120"/>
      <c r="AO80" s="120"/>
      <c r="AP80" s="121"/>
      <c r="AQ80" s="303"/>
      <c r="AR80" s="303"/>
      <c r="AS80" s="303"/>
      <c r="AT80" s="303"/>
      <c r="AU80" s="303"/>
      <c r="AV80" s="303"/>
      <c r="AW80" s="303"/>
      <c r="AX80" s="303"/>
      <c r="AY80" s="303"/>
      <c r="AZ80" s="303"/>
      <c r="BA80" s="299"/>
      <c r="BB80" s="347"/>
      <c r="BC80" s="347"/>
      <c r="BD80" s="347"/>
      <c r="BE80" s="347"/>
      <c r="BF80" s="347"/>
      <c r="BG80" s="2"/>
      <c r="BH80" s="2"/>
      <c r="BI80" s="2"/>
      <c r="BJ80" s="2"/>
      <c r="BK80" s="2"/>
      <c r="BL80" s="2"/>
      <c r="BM80" s="2"/>
      <c r="BN80" s="121"/>
      <c r="BO80" s="120"/>
      <c r="BP80" s="120"/>
      <c r="BQ80" s="121"/>
      <c r="BR80" s="121"/>
      <c r="BS80" s="121"/>
      <c r="BT80" s="121"/>
      <c r="BU80" s="121"/>
      <c r="BV80" s="121"/>
      <c r="BW80" s="121"/>
      <c r="BX80" s="121"/>
    </row>
    <row r="81" spans="1:76" ht="12.9" customHeight="1">
      <c r="A81" s="114"/>
      <c r="B81" s="115"/>
      <c r="C81" s="114"/>
      <c r="D81" s="258"/>
      <c r="E81" s="258"/>
      <c r="F81" s="259"/>
      <c r="G81" s="259"/>
      <c r="H81" s="259"/>
      <c r="I81" s="259"/>
      <c r="J81" s="117"/>
      <c r="K81" s="117"/>
      <c r="L81" s="117"/>
      <c r="M81" s="117"/>
      <c r="N81" s="259"/>
      <c r="O81" s="117"/>
      <c r="P81" s="117"/>
      <c r="Q81" s="118"/>
      <c r="R81" s="116"/>
      <c r="S81" s="117"/>
      <c r="T81" s="115"/>
      <c r="U81" s="115"/>
      <c r="V81" s="118"/>
      <c r="W81" s="116"/>
      <c r="X81" s="117"/>
      <c r="Y81" s="115"/>
      <c r="Z81" s="115"/>
      <c r="AA81" s="118"/>
      <c r="AB81" s="116"/>
      <c r="AC81" s="117"/>
      <c r="AD81" s="115"/>
      <c r="AE81" s="115"/>
      <c r="AF81" s="118"/>
      <c r="AG81" s="117"/>
      <c r="AH81" s="117"/>
      <c r="AI81" s="115"/>
      <c r="AJ81" s="115"/>
      <c r="AK81" s="118"/>
      <c r="AL81" s="116"/>
      <c r="AM81" s="119"/>
      <c r="AN81" s="120"/>
      <c r="AO81" s="120"/>
      <c r="AP81" s="121"/>
      <c r="AQ81" s="303"/>
      <c r="AR81" s="303"/>
      <c r="AS81" s="303"/>
      <c r="AT81" s="303"/>
      <c r="AU81" s="303"/>
      <c r="AV81" s="303"/>
      <c r="AW81" s="303"/>
      <c r="AX81" s="303"/>
      <c r="AY81" s="303"/>
      <c r="AZ81" s="303"/>
      <c r="BA81" s="299"/>
      <c r="BB81" s="347"/>
      <c r="BC81" s="347"/>
      <c r="BD81" s="347"/>
      <c r="BE81" s="347"/>
      <c r="BF81" s="347"/>
      <c r="BG81" s="2"/>
      <c r="BH81" s="2"/>
      <c r="BI81" s="2"/>
      <c r="BJ81" s="2"/>
      <c r="BK81" s="2"/>
      <c r="BL81" s="2"/>
      <c r="BM81" s="2"/>
      <c r="BN81" s="121"/>
      <c r="BO81" s="120"/>
      <c r="BP81" s="120"/>
      <c r="BQ81" s="121"/>
      <c r="BR81" s="121"/>
      <c r="BS81" s="121"/>
      <c r="BT81" s="121"/>
      <c r="BU81" s="121"/>
      <c r="BV81" s="121"/>
      <c r="BW81" s="121"/>
      <c r="BX81" s="121"/>
    </row>
    <row r="82" spans="1:76" ht="12.9" customHeight="1">
      <c r="A82" s="114"/>
      <c r="B82" s="115"/>
      <c r="C82" s="114"/>
      <c r="D82" s="258"/>
      <c r="E82" s="258"/>
      <c r="F82" s="259"/>
      <c r="G82" s="259"/>
      <c r="H82" s="259"/>
      <c r="I82" s="259"/>
      <c r="J82" s="117"/>
      <c r="K82" s="117"/>
      <c r="L82" s="117"/>
      <c r="M82" s="117"/>
      <c r="N82" s="259"/>
      <c r="O82" s="117"/>
      <c r="P82" s="117"/>
      <c r="Q82" s="118"/>
      <c r="R82" s="116"/>
      <c r="S82" s="117"/>
      <c r="T82" s="115"/>
      <c r="U82" s="115"/>
      <c r="V82" s="118"/>
      <c r="W82" s="116"/>
      <c r="X82" s="117"/>
      <c r="Y82" s="115"/>
      <c r="Z82" s="115"/>
      <c r="AA82" s="118"/>
      <c r="AB82" s="116"/>
      <c r="AC82" s="117"/>
      <c r="AD82" s="115"/>
      <c r="AE82" s="115"/>
      <c r="AF82" s="118"/>
      <c r="AG82" s="117"/>
      <c r="AH82" s="117"/>
      <c r="AI82" s="115"/>
      <c r="AJ82" s="115"/>
      <c r="AK82" s="118"/>
      <c r="AL82" s="116"/>
      <c r="AM82" s="119"/>
      <c r="AN82" s="120"/>
      <c r="AO82" s="120"/>
      <c r="AP82" s="121"/>
      <c r="AQ82" s="303"/>
      <c r="AR82" s="303"/>
      <c r="AS82" s="303"/>
      <c r="AT82" s="303"/>
      <c r="AU82" s="303"/>
      <c r="AV82" s="303"/>
      <c r="AW82" s="303"/>
      <c r="AX82" s="303"/>
      <c r="AY82" s="303"/>
      <c r="AZ82" s="303"/>
      <c r="BA82" s="299"/>
      <c r="BB82" s="347"/>
      <c r="BC82" s="347"/>
      <c r="BD82" s="347"/>
      <c r="BE82" s="347"/>
      <c r="BF82" s="347"/>
      <c r="BG82" s="2"/>
      <c r="BH82" s="2"/>
      <c r="BI82" s="2"/>
      <c r="BJ82" s="2"/>
      <c r="BK82" s="2"/>
      <c r="BL82" s="2"/>
      <c r="BM82" s="2"/>
      <c r="BN82" s="121"/>
      <c r="BO82" s="120"/>
      <c r="BP82" s="120"/>
      <c r="BQ82" s="121"/>
      <c r="BR82" s="121"/>
      <c r="BS82" s="121"/>
      <c r="BT82" s="121"/>
      <c r="BU82" s="121"/>
      <c r="BV82" s="121"/>
      <c r="BW82" s="121"/>
      <c r="BX82" s="121"/>
    </row>
    <row r="83" spans="1:76" ht="12.9" customHeight="1">
      <c r="A83" s="114"/>
      <c r="B83" s="115"/>
      <c r="C83" s="114"/>
      <c r="D83" s="258"/>
      <c r="E83" s="258"/>
      <c r="F83" s="259"/>
      <c r="G83" s="259"/>
      <c r="H83" s="259"/>
      <c r="I83" s="259"/>
      <c r="J83" s="117"/>
      <c r="K83" s="117"/>
      <c r="L83" s="117"/>
      <c r="M83" s="117"/>
      <c r="N83" s="259"/>
      <c r="O83" s="117"/>
      <c r="P83" s="117"/>
      <c r="Q83" s="118"/>
      <c r="R83" s="116"/>
      <c r="S83" s="117"/>
      <c r="T83" s="115"/>
      <c r="U83" s="115"/>
      <c r="V83" s="118"/>
      <c r="W83" s="116"/>
      <c r="X83" s="117"/>
      <c r="Y83" s="115"/>
      <c r="Z83" s="115"/>
      <c r="AA83" s="118"/>
      <c r="AB83" s="116"/>
      <c r="AC83" s="117"/>
      <c r="AD83" s="115"/>
      <c r="AE83" s="115"/>
      <c r="AF83" s="118"/>
      <c r="AG83" s="117"/>
      <c r="AH83" s="117"/>
      <c r="AI83" s="115"/>
      <c r="AJ83" s="115"/>
      <c r="AK83" s="118"/>
      <c r="AL83" s="116"/>
      <c r="AM83" s="119"/>
      <c r="AN83" s="120"/>
      <c r="AO83" s="120"/>
      <c r="AP83" s="121"/>
      <c r="AQ83" s="303"/>
      <c r="AR83" s="303"/>
      <c r="AS83" s="303"/>
      <c r="AT83" s="303"/>
      <c r="AU83" s="303"/>
      <c r="AV83" s="303"/>
      <c r="AW83" s="303"/>
      <c r="AX83" s="303"/>
      <c r="AY83" s="303"/>
      <c r="AZ83" s="303"/>
      <c r="BA83" s="299"/>
      <c r="BB83" s="347"/>
      <c r="BC83" s="347"/>
      <c r="BD83" s="347"/>
      <c r="BE83" s="347"/>
      <c r="BF83" s="347"/>
      <c r="BG83" s="2"/>
      <c r="BH83" s="2"/>
      <c r="BI83" s="2"/>
      <c r="BJ83" s="2"/>
      <c r="BK83" s="2"/>
      <c r="BL83" s="2"/>
      <c r="BM83" s="2"/>
      <c r="BN83" s="121"/>
      <c r="BO83" s="120"/>
      <c r="BP83" s="120"/>
      <c r="BQ83" s="121"/>
      <c r="BR83" s="121"/>
      <c r="BS83" s="121"/>
      <c r="BT83" s="121"/>
      <c r="BU83" s="121"/>
      <c r="BV83" s="121"/>
      <c r="BW83" s="121"/>
      <c r="BX83" s="121"/>
    </row>
    <row r="84" spans="1:76" ht="12.9" customHeight="1">
      <c r="A84" s="114"/>
      <c r="B84" s="115"/>
      <c r="C84" s="114"/>
      <c r="D84" s="258"/>
      <c r="E84" s="258"/>
      <c r="F84" s="259"/>
      <c r="G84" s="259"/>
      <c r="H84" s="259"/>
      <c r="I84" s="259"/>
      <c r="J84" s="117"/>
      <c r="K84" s="117"/>
      <c r="L84" s="117"/>
      <c r="M84" s="117"/>
      <c r="N84" s="259"/>
      <c r="O84" s="117"/>
      <c r="P84" s="117"/>
      <c r="Q84" s="118"/>
      <c r="R84" s="116"/>
      <c r="S84" s="117"/>
      <c r="T84" s="115"/>
      <c r="U84" s="115"/>
      <c r="V84" s="118"/>
      <c r="W84" s="116"/>
      <c r="X84" s="117"/>
      <c r="Y84" s="115"/>
      <c r="Z84" s="115"/>
      <c r="AA84" s="118"/>
      <c r="AB84" s="116"/>
      <c r="AC84" s="117"/>
      <c r="AD84" s="115"/>
      <c r="AE84" s="115"/>
      <c r="AF84" s="118"/>
      <c r="AG84" s="117"/>
      <c r="AH84" s="117"/>
      <c r="AI84" s="115"/>
      <c r="AJ84" s="115"/>
      <c r="AK84" s="118"/>
      <c r="AL84" s="116"/>
      <c r="AM84" s="119"/>
      <c r="AN84" s="120"/>
      <c r="AO84" s="120"/>
      <c r="AP84" s="121"/>
      <c r="AQ84" s="303"/>
      <c r="AR84" s="303"/>
      <c r="AS84" s="303"/>
      <c r="AT84" s="303"/>
      <c r="AU84" s="303"/>
      <c r="AV84" s="303"/>
      <c r="AW84" s="303"/>
      <c r="AX84" s="303"/>
      <c r="AY84" s="303"/>
      <c r="AZ84" s="303"/>
      <c r="BA84" s="299"/>
      <c r="BB84" s="347"/>
      <c r="BC84" s="347"/>
      <c r="BD84" s="347"/>
      <c r="BE84" s="347"/>
      <c r="BF84" s="347"/>
      <c r="BG84" s="2"/>
      <c r="BH84" s="2"/>
      <c r="BI84" s="2"/>
      <c r="BJ84" s="2"/>
      <c r="BK84" s="2"/>
      <c r="BL84" s="2"/>
      <c r="BM84" s="2"/>
      <c r="BN84" s="121"/>
      <c r="BO84" s="120"/>
      <c r="BP84" s="120"/>
      <c r="BQ84" s="121"/>
      <c r="BR84" s="121"/>
      <c r="BS84" s="121"/>
      <c r="BT84" s="121"/>
      <c r="BU84" s="121"/>
      <c r="BV84" s="121"/>
      <c r="BW84" s="121"/>
      <c r="BX84" s="121"/>
    </row>
    <row r="85" spans="1:76" ht="12.9" customHeight="1">
      <c r="A85" s="114"/>
      <c r="B85" s="115"/>
      <c r="C85" s="114"/>
      <c r="D85" s="258"/>
      <c r="E85" s="258"/>
      <c r="F85" s="259"/>
      <c r="G85" s="259"/>
      <c r="H85" s="259"/>
      <c r="I85" s="259"/>
      <c r="J85" s="117"/>
      <c r="K85" s="117"/>
      <c r="L85" s="117"/>
      <c r="M85" s="117"/>
      <c r="N85" s="259"/>
      <c r="O85" s="117"/>
      <c r="P85" s="117"/>
      <c r="Q85" s="118"/>
      <c r="R85" s="116"/>
      <c r="S85" s="117"/>
      <c r="T85" s="115"/>
      <c r="U85" s="115"/>
      <c r="V85" s="118"/>
      <c r="W85" s="116"/>
      <c r="X85" s="117"/>
      <c r="Y85" s="115"/>
      <c r="Z85" s="115"/>
      <c r="AA85" s="118"/>
      <c r="AB85" s="116"/>
      <c r="AC85" s="117"/>
      <c r="AD85" s="115"/>
      <c r="AE85" s="115"/>
      <c r="AF85" s="118"/>
      <c r="AG85" s="117"/>
      <c r="AH85" s="117"/>
      <c r="AI85" s="115"/>
      <c r="AJ85" s="115"/>
      <c r="AK85" s="118"/>
      <c r="AL85" s="116"/>
      <c r="AM85" s="119"/>
      <c r="AN85" s="120"/>
      <c r="AO85" s="120"/>
      <c r="AP85" s="121"/>
      <c r="AQ85" s="303"/>
      <c r="AR85" s="303"/>
      <c r="AS85" s="303"/>
      <c r="AT85" s="303"/>
      <c r="AU85" s="303"/>
      <c r="AV85" s="303"/>
      <c r="AW85" s="303"/>
      <c r="AX85" s="303"/>
      <c r="AY85" s="303"/>
      <c r="AZ85" s="303"/>
      <c r="BA85" s="299"/>
      <c r="BB85" s="347"/>
      <c r="BC85" s="347"/>
      <c r="BD85" s="347"/>
      <c r="BE85" s="347"/>
      <c r="BF85" s="347"/>
      <c r="BG85" s="2"/>
      <c r="BH85" s="2"/>
      <c r="BI85" s="2"/>
      <c r="BJ85" s="2"/>
      <c r="BK85" s="2"/>
      <c r="BL85" s="2"/>
      <c r="BM85" s="2"/>
      <c r="BN85" s="121"/>
      <c r="BO85" s="120"/>
      <c r="BP85" s="120"/>
      <c r="BQ85" s="121"/>
      <c r="BR85" s="121"/>
      <c r="BS85" s="121"/>
      <c r="BT85" s="121"/>
      <c r="BU85" s="121"/>
      <c r="BV85" s="121"/>
      <c r="BW85" s="121"/>
      <c r="BX85" s="121"/>
    </row>
    <row r="86" spans="1:76" ht="12.9" customHeight="1">
      <c r="A86" s="114"/>
      <c r="B86" s="115"/>
      <c r="C86" s="114"/>
      <c r="D86" s="258"/>
      <c r="E86" s="258"/>
      <c r="F86" s="259"/>
      <c r="G86" s="259"/>
      <c r="H86" s="259"/>
      <c r="I86" s="259"/>
      <c r="J86" s="117"/>
      <c r="K86" s="117"/>
      <c r="L86" s="117"/>
      <c r="M86" s="117"/>
      <c r="N86" s="259"/>
      <c r="O86" s="117"/>
      <c r="P86" s="117"/>
      <c r="Q86" s="118"/>
      <c r="R86" s="116"/>
      <c r="S86" s="117"/>
      <c r="T86" s="115"/>
      <c r="U86" s="115"/>
      <c r="V86" s="118"/>
      <c r="W86" s="116"/>
      <c r="X86" s="117"/>
      <c r="Y86" s="115"/>
      <c r="Z86" s="115"/>
      <c r="AA86" s="118"/>
      <c r="AB86" s="116"/>
      <c r="AC86" s="117"/>
      <c r="AD86" s="115"/>
      <c r="AE86" s="115"/>
      <c r="AF86" s="118"/>
      <c r="AG86" s="117"/>
      <c r="AH86" s="117"/>
      <c r="AI86" s="115"/>
      <c r="AJ86" s="115"/>
      <c r="AK86" s="118"/>
      <c r="AL86" s="116"/>
      <c r="AM86" s="119"/>
      <c r="AN86" s="120"/>
      <c r="AO86" s="120"/>
      <c r="AP86" s="121"/>
      <c r="AQ86" s="303"/>
      <c r="AR86" s="303"/>
      <c r="AS86" s="303"/>
      <c r="AT86" s="303"/>
      <c r="AU86" s="303"/>
      <c r="AV86" s="303"/>
      <c r="AW86" s="303"/>
      <c r="AX86" s="303"/>
      <c r="AY86" s="303"/>
      <c r="AZ86" s="303"/>
      <c r="BA86" s="299"/>
      <c r="BB86" s="347"/>
      <c r="BC86" s="347"/>
      <c r="BD86" s="347"/>
      <c r="BE86" s="347"/>
      <c r="BF86" s="347"/>
      <c r="BG86" s="2"/>
      <c r="BH86" s="2"/>
      <c r="BI86" s="2"/>
      <c r="BJ86" s="2"/>
      <c r="BK86" s="2"/>
      <c r="BL86" s="2"/>
      <c r="BM86" s="2"/>
      <c r="BN86" s="121"/>
      <c r="BO86" s="120"/>
      <c r="BP86" s="120"/>
      <c r="BQ86" s="121"/>
      <c r="BR86" s="121"/>
      <c r="BS86" s="121"/>
      <c r="BT86" s="121"/>
      <c r="BU86" s="121"/>
      <c r="BV86" s="121"/>
      <c r="BW86" s="121"/>
      <c r="BX86" s="121"/>
    </row>
    <row r="87" spans="1:76" ht="12.9" customHeight="1">
      <c r="A87" s="114"/>
      <c r="B87" s="115"/>
      <c r="C87" s="114"/>
      <c r="D87" s="258"/>
      <c r="E87" s="258"/>
      <c r="F87" s="259"/>
      <c r="G87" s="259"/>
      <c r="H87" s="259"/>
      <c r="I87" s="259"/>
      <c r="J87" s="117"/>
      <c r="K87" s="117"/>
      <c r="L87" s="117"/>
      <c r="M87" s="117"/>
      <c r="N87" s="259"/>
      <c r="O87" s="117"/>
      <c r="P87" s="117"/>
      <c r="Q87" s="118"/>
      <c r="R87" s="116"/>
      <c r="S87" s="117"/>
      <c r="T87" s="115"/>
      <c r="U87" s="115"/>
      <c r="V87" s="118"/>
      <c r="W87" s="116"/>
      <c r="X87" s="117"/>
      <c r="Y87" s="115"/>
      <c r="Z87" s="115"/>
      <c r="AA87" s="118"/>
      <c r="AB87" s="116"/>
      <c r="AC87" s="117"/>
      <c r="AD87" s="115"/>
      <c r="AE87" s="115"/>
      <c r="AF87" s="118"/>
      <c r="AG87" s="117"/>
      <c r="AH87" s="117"/>
      <c r="AI87" s="115"/>
      <c r="AJ87" s="115"/>
      <c r="AK87" s="118"/>
      <c r="AL87" s="116"/>
      <c r="AM87" s="119"/>
      <c r="AN87" s="120"/>
      <c r="AO87" s="120"/>
      <c r="AP87" s="121"/>
      <c r="AQ87" s="303"/>
      <c r="AR87" s="303"/>
      <c r="AS87" s="303"/>
      <c r="AT87" s="303"/>
      <c r="AU87" s="303"/>
      <c r="AV87" s="303"/>
      <c r="AW87" s="303"/>
      <c r="AX87" s="303"/>
      <c r="AY87" s="303"/>
      <c r="AZ87" s="303"/>
      <c r="BA87" s="299"/>
      <c r="BB87" s="347"/>
      <c r="BC87" s="347"/>
      <c r="BD87" s="347"/>
      <c r="BE87" s="347"/>
      <c r="BF87" s="347"/>
      <c r="BG87" s="2"/>
      <c r="BH87" s="2"/>
      <c r="BI87" s="2"/>
      <c r="BJ87" s="2"/>
      <c r="BK87" s="2"/>
      <c r="BL87" s="2"/>
      <c r="BM87" s="2"/>
      <c r="BN87" s="121"/>
      <c r="BO87" s="120"/>
      <c r="BP87" s="120"/>
      <c r="BQ87" s="121"/>
      <c r="BR87" s="121"/>
      <c r="BS87" s="121"/>
      <c r="BT87" s="121"/>
      <c r="BU87" s="121"/>
      <c r="BV87" s="121"/>
      <c r="BW87" s="121"/>
      <c r="BX87" s="121"/>
    </row>
    <row r="88" spans="1:76" ht="12.9" customHeight="1">
      <c r="A88" s="114"/>
      <c r="B88" s="115"/>
      <c r="C88" s="114"/>
      <c r="D88" s="258"/>
      <c r="E88" s="258"/>
      <c r="F88" s="259"/>
      <c r="G88" s="259"/>
      <c r="H88" s="259"/>
      <c r="I88" s="259"/>
      <c r="J88" s="117"/>
      <c r="K88" s="117"/>
      <c r="L88" s="117"/>
      <c r="M88" s="117"/>
      <c r="N88" s="259"/>
      <c r="O88" s="117"/>
      <c r="P88" s="117"/>
      <c r="Q88" s="118"/>
      <c r="R88" s="116"/>
      <c r="S88" s="117"/>
      <c r="T88" s="115"/>
      <c r="U88" s="115"/>
      <c r="V88" s="118"/>
      <c r="W88" s="116"/>
      <c r="X88" s="117"/>
      <c r="Y88" s="115"/>
      <c r="Z88" s="115"/>
      <c r="AA88" s="118"/>
      <c r="AB88" s="116"/>
      <c r="AC88" s="117"/>
      <c r="AD88" s="115"/>
      <c r="AE88" s="115"/>
      <c r="AF88" s="118"/>
      <c r="AG88" s="117"/>
      <c r="AH88" s="117"/>
      <c r="AI88" s="115"/>
      <c r="AJ88" s="115"/>
      <c r="AK88" s="118"/>
      <c r="AL88" s="116"/>
      <c r="AM88" s="119"/>
      <c r="AN88" s="120"/>
      <c r="AO88" s="120"/>
      <c r="AP88" s="121"/>
      <c r="AQ88" s="303"/>
      <c r="AR88" s="303"/>
      <c r="AS88" s="303"/>
      <c r="AT88" s="303"/>
      <c r="AU88" s="303"/>
      <c r="AV88" s="303"/>
      <c r="AW88" s="303"/>
      <c r="AX88" s="303"/>
      <c r="AY88" s="303"/>
      <c r="AZ88" s="303"/>
      <c r="BA88" s="299"/>
      <c r="BB88" s="347"/>
      <c r="BC88" s="347"/>
      <c r="BD88" s="347"/>
      <c r="BE88" s="347"/>
      <c r="BF88" s="347"/>
      <c r="BG88" s="2"/>
      <c r="BH88" s="2"/>
      <c r="BI88" s="2"/>
      <c r="BJ88" s="2"/>
      <c r="BK88" s="2"/>
      <c r="BL88" s="2"/>
      <c r="BM88" s="2"/>
      <c r="BN88" s="121"/>
      <c r="BO88" s="120"/>
      <c r="BP88" s="120"/>
      <c r="BQ88" s="121"/>
      <c r="BR88" s="121"/>
      <c r="BS88" s="121"/>
      <c r="BT88" s="121"/>
      <c r="BU88" s="121"/>
      <c r="BV88" s="121"/>
      <c r="BW88" s="121"/>
      <c r="BX88" s="121"/>
    </row>
    <row r="89" spans="1:76" ht="12.9" customHeight="1">
      <c r="A89" s="114"/>
      <c r="B89" s="115"/>
      <c r="C89" s="114"/>
      <c r="D89" s="258"/>
      <c r="E89" s="258"/>
      <c r="F89" s="259"/>
      <c r="G89" s="259"/>
      <c r="H89" s="259"/>
      <c r="I89" s="259"/>
      <c r="J89" s="117"/>
      <c r="K89" s="117"/>
      <c r="L89" s="117"/>
      <c r="M89" s="117"/>
      <c r="N89" s="259"/>
      <c r="O89" s="117"/>
      <c r="P89" s="117"/>
      <c r="Q89" s="118"/>
      <c r="R89" s="116"/>
      <c r="S89" s="117"/>
      <c r="T89" s="115"/>
      <c r="U89" s="115"/>
      <c r="V89" s="118"/>
      <c r="W89" s="116"/>
      <c r="X89" s="117"/>
      <c r="Y89" s="115"/>
      <c r="Z89" s="115"/>
      <c r="AA89" s="118"/>
      <c r="AB89" s="116"/>
      <c r="AC89" s="117"/>
      <c r="AD89" s="115"/>
      <c r="AE89" s="115"/>
      <c r="AF89" s="118"/>
      <c r="AG89" s="117"/>
      <c r="AH89" s="117"/>
      <c r="AI89" s="115"/>
      <c r="AJ89" s="115"/>
      <c r="AK89" s="118"/>
      <c r="AL89" s="116"/>
      <c r="AM89" s="119"/>
      <c r="AN89" s="120"/>
      <c r="AO89" s="120"/>
      <c r="AP89" s="121"/>
      <c r="AQ89" s="303"/>
      <c r="AR89" s="303"/>
      <c r="AS89" s="303"/>
      <c r="AT89" s="303"/>
      <c r="AU89" s="303"/>
      <c r="AV89" s="303"/>
      <c r="AW89" s="303"/>
      <c r="AX89" s="303"/>
      <c r="AY89" s="303"/>
      <c r="AZ89" s="303"/>
      <c r="BA89" s="299"/>
      <c r="BB89" s="347"/>
      <c r="BC89" s="347"/>
      <c r="BD89" s="347"/>
      <c r="BE89" s="347"/>
      <c r="BF89" s="347"/>
      <c r="BG89" s="2"/>
      <c r="BH89" s="2"/>
      <c r="BI89" s="2"/>
      <c r="BJ89" s="2"/>
      <c r="BK89" s="2"/>
      <c r="BL89" s="2"/>
      <c r="BM89" s="2"/>
      <c r="BN89" s="121"/>
      <c r="BO89" s="120"/>
      <c r="BP89" s="120"/>
      <c r="BQ89" s="121"/>
      <c r="BR89" s="121"/>
      <c r="BS89" s="121"/>
      <c r="BT89" s="121"/>
      <c r="BU89" s="121"/>
      <c r="BV89" s="121"/>
      <c r="BW89" s="121"/>
      <c r="BX89" s="121"/>
    </row>
    <row r="90" spans="1:76" ht="12.9" customHeight="1">
      <c r="A90" s="114"/>
      <c r="B90" s="115"/>
      <c r="C90" s="114"/>
      <c r="D90" s="258"/>
      <c r="E90" s="258"/>
      <c r="F90" s="259"/>
      <c r="G90" s="259"/>
      <c r="H90" s="259"/>
      <c r="I90" s="259"/>
      <c r="J90" s="117"/>
      <c r="K90" s="117"/>
      <c r="L90" s="117"/>
      <c r="M90" s="117"/>
      <c r="N90" s="259"/>
      <c r="O90" s="117"/>
      <c r="P90" s="117"/>
      <c r="Q90" s="118"/>
      <c r="R90" s="116"/>
      <c r="S90" s="117"/>
      <c r="T90" s="115"/>
      <c r="U90" s="115"/>
      <c r="V90" s="118"/>
      <c r="W90" s="116"/>
      <c r="X90" s="117"/>
      <c r="Y90" s="115"/>
      <c r="Z90" s="115"/>
      <c r="AA90" s="118"/>
      <c r="AB90" s="116"/>
      <c r="AC90" s="117"/>
      <c r="AD90" s="115"/>
      <c r="AE90" s="115"/>
      <c r="AF90" s="118"/>
      <c r="AG90" s="117"/>
      <c r="AH90" s="117"/>
      <c r="AI90" s="115"/>
      <c r="AJ90" s="115"/>
      <c r="AK90" s="118"/>
      <c r="AL90" s="116"/>
      <c r="AM90" s="119"/>
      <c r="AN90" s="120"/>
      <c r="AO90" s="120"/>
      <c r="AP90" s="121"/>
      <c r="AQ90" s="303"/>
      <c r="AR90" s="303"/>
      <c r="AS90" s="303"/>
      <c r="AT90" s="303"/>
      <c r="AU90" s="303"/>
      <c r="AV90" s="303"/>
      <c r="AW90" s="303"/>
      <c r="AX90" s="303"/>
      <c r="AY90" s="303"/>
      <c r="AZ90" s="303"/>
      <c r="BA90" s="299"/>
      <c r="BB90" s="347"/>
      <c r="BC90" s="347"/>
      <c r="BD90" s="347"/>
      <c r="BE90" s="347"/>
      <c r="BF90" s="347"/>
      <c r="BG90" s="2"/>
      <c r="BH90" s="2"/>
      <c r="BI90" s="2"/>
      <c r="BJ90" s="2"/>
      <c r="BK90" s="2"/>
      <c r="BL90" s="2"/>
      <c r="BM90" s="2"/>
      <c r="BN90" s="121"/>
      <c r="BO90" s="120"/>
      <c r="BP90" s="120"/>
      <c r="BQ90" s="121"/>
      <c r="BR90" s="121"/>
      <c r="BS90" s="121"/>
      <c r="BT90" s="121"/>
      <c r="BU90" s="121"/>
      <c r="BV90" s="121"/>
      <c r="BW90" s="121"/>
      <c r="BX90" s="121"/>
    </row>
    <row r="91" spans="1:76" ht="12.9" customHeight="1">
      <c r="A91" s="114"/>
      <c r="B91" s="115"/>
      <c r="C91" s="114"/>
      <c r="D91" s="258"/>
      <c r="E91" s="258"/>
      <c r="F91" s="259"/>
      <c r="G91" s="259"/>
      <c r="H91" s="259"/>
      <c r="I91" s="259"/>
      <c r="J91" s="117"/>
      <c r="K91" s="117"/>
      <c r="L91" s="117"/>
      <c r="M91" s="117"/>
      <c r="N91" s="259"/>
      <c r="O91" s="117"/>
      <c r="P91" s="117"/>
      <c r="Q91" s="118"/>
      <c r="R91" s="116"/>
      <c r="S91" s="117"/>
      <c r="T91" s="115"/>
      <c r="U91" s="115"/>
      <c r="V91" s="118"/>
      <c r="W91" s="116"/>
      <c r="X91" s="117"/>
      <c r="Y91" s="115"/>
      <c r="Z91" s="115"/>
      <c r="AA91" s="118"/>
      <c r="AB91" s="116"/>
      <c r="AC91" s="117"/>
      <c r="AD91" s="115"/>
      <c r="AE91" s="115"/>
      <c r="AF91" s="118"/>
      <c r="AG91" s="117"/>
      <c r="AH91" s="117"/>
      <c r="AI91" s="115"/>
      <c r="AJ91" s="115"/>
      <c r="AK91" s="118"/>
      <c r="AL91" s="116"/>
      <c r="AM91" s="119"/>
      <c r="AN91" s="120"/>
      <c r="AO91" s="120"/>
      <c r="AP91" s="121"/>
      <c r="AQ91" s="303"/>
      <c r="AR91" s="303"/>
      <c r="AS91" s="303"/>
      <c r="AT91" s="303"/>
      <c r="AU91" s="303"/>
      <c r="AV91" s="303"/>
      <c r="AW91" s="303"/>
      <c r="AX91" s="303"/>
      <c r="AY91" s="303"/>
      <c r="AZ91" s="303"/>
      <c r="BA91" s="299"/>
      <c r="BB91" s="347"/>
      <c r="BC91" s="347"/>
      <c r="BD91" s="347"/>
      <c r="BE91" s="347"/>
      <c r="BF91" s="347"/>
      <c r="BG91" s="2"/>
      <c r="BH91" s="2"/>
      <c r="BI91" s="2"/>
      <c r="BJ91" s="2"/>
      <c r="BK91" s="2"/>
      <c r="BL91" s="2"/>
      <c r="BM91" s="2"/>
      <c r="BN91" s="121"/>
      <c r="BO91" s="120"/>
      <c r="BP91" s="120"/>
      <c r="BQ91" s="121"/>
      <c r="BR91" s="121"/>
      <c r="BS91" s="121"/>
      <c r="BT91" s="121"/>
      <c r="BU91" s="121"/>
      <c r="BV91" s="121"/>
      <c r="BW91" s="121"/>
      <c r="BX91" s="121"/>
    </row>
    <row r="92" spans="1:76" ht="12.9" customHeight="1">
      <c r="A92" s="114"/>
      <c r="B92" s="115"/>
      <c r="C92" s="114"/>
      <c r="D92" s="258"/>
      <c r="E92" s="258"/>
      <c r="F92" s="259"/>
      <c r="G92" s="259"/>
      <c r="H92" s="259"/>
      <c r="I92" s="259"/>
      <c r="J92" s="117"/>
      <c r="K92" s="117"/>
      <c r="L92" s="117"/>
      <c r="M92" s="117"/>
      <c r="N92" s="259"/>
      <c r="O92" s="117"/>
      <c r="P92" s="117"/>
      <c r="Q92" s="118"/>
      <c r="R92" s="116"/>
      <c r="S92" s="117"/>
      <c r="T92" s="115"/>
      <c r="U92" s="115"/>
      <c r="V92" s="118"/>
      <c r="W92" s="116"/>
      <c r="X92" s="117"/>
      <c r="Y92" s="115"/>
      <c r="Z92" s="115"/>
      <c r="AA92" s="118"/>
      <c r="AB92" s="116"/>
      <c r="AC92" s="117"/>
      <c r="AD92" s="115"/>
      <c r="AE92" s="115"/>
      <c r="AF92" s="118"/>
      <c r="AG92" s="117"/>
      <c r="AH92" s="117"/>
      <c r="AI92" s="115"/>
      <c r="AJ92" s="115"/>
      <c r="AK92" s="118"/>
      <c r="AL92" s="116"/>
      <c r="AM92" s="119"/>
      <c r="AN92" s="120"/>
      <c r="AO92" s="120"/>
      <c r="AP92" s="121"/>
      <c r="AQ92" s="303"/>
      <c r="AR92" s="303"/>
      <c r="AS92" s="303"/>
      <c r="AT92" s="303"/>
      <c r="AU92" s="303"/>
      <c r="AV92" s="303"/>
      <c r="AW92" s="303"/>
      <c r="AX92" s="303"/>
      <c r="AY92" s="303"/>
      <c r="AZ92" s="303"/>
      <c r="BA92" s="299"/>
      <c r="BB92" s="347"/>
      <c r="BC92" s="347"/>
      <c r="BD92" s="347"/>
      <c r="BE92" s="347"/>
      <c r="BF92" s="347"/>
      <c r="BG92" s="2"/>
      <c r="BH92" s="2"/>
      <c r="BI92" s="2"/>
      <c r="BJ92" s="2"/>
      <c r="BK92" s="2"/>
      <c r="BL92" s="2"/>
      <c r="BM92" s="2"/>
      <c r="BN92" s="121"/>
      <c r="BO92" s="120"/>
      <c r="BP92" s="120"/>
      <c r="BQ92" s="121"/>
      <c r="BR92" s="121"/>
      <c r="BS92" s="121"/>
      <c r="BT92" s="121"/>
      <c r="BU92" s="121"/>
      <c r="BV92" s="121"/>
      <c r="BW92" s="121"/>
      <c r="BX92" s="121"/>
    </row>
    <row r="93" spans="1:76" ht="12.9" customHeight="1">
      <c r="A93" s="114"/>
      <c r="B93" s="115"/>
      <c r="C93" s="114"/>
      <c r="D93" s="258"/>
      <c r="E93" s="258"/>
      <c r="F93" s="259"/>
      <c r="G93" s="259"/>
      <c r="H93" s="259"/>
      <c r="I93" s="259"/>
      <c r="J93" s="117"/>
      <c r="K93" s="117"/>
      <c r="L93" s="117"/>
      <c r="M93" s="117"/>
      <c r="N93" s="259"/>
      <c r="O93" s="117"/>
      <c r="P93" s="117"/>
      <c r="Q93" s="118"/>
      <c r="R93" s="116"/>
      <c r="S93" s="117"/>
      <c r="T93" s="115"/>
      <c r="U93" s="115"/>
      <c r="V93" s="118"/>
      <c r="W93" s="116"/>
      <c r="X93" s="117"/>
      <c r="Y93" s="115"/>
      <c r="Z93" s="115"/>
      <c r="AA93" s="118"/>
      <c r="AB93" s="116"/>
      <c r="AC93" s="117"/>
      <c r="AD93" s="115"/>
      <c r="AE93" s="115"/>
      <c r="AF93" s="118"/>
      <c r="AG93" s="117"/>
      <c r="AH93" s="117"/>
      <c r="AI93" s="115"/>
      <c r="AJ93" s="115"/>
      <c r="AK93" s="118"/>
      <c r="AL93" s="116"/>
      <c r="AM93" s="119"/>
      <c r="AN93" s="120"/>
      <c r="AO93" s="120"/>
      <c r="AP93" s="121"/>
      <c r="AQ93" s="303"/>
      <c r="AR93" s="303"/>
      <c r="AS93" s="303"/>
      <c r="AT93" s="303"/>
      <c r="AU93" s="303"/>
      <c r="AV93" s="303"/>
      <c r="AW93" s="303"/>
      <c r="AX93" s="303"/>
      <c r="AY93" s="303"/>
      <c r="AZ93" s="303"/>
      <c r="BA93" s="299"/>
      <c r="BB93" s="347"/>
      <c r="BC93" s="347"/>
      <c r="BD93" s="347"/>
      <c r="BE93" s="347"/>
      <c r="BF93" s="347"/>
      <c r="BG93" s="2"/>
      <c r="BH93" s="2"/>
      <c r="BI93" s="2"/>
      <c r="BJ93" s="2"/>
      <c r="BK93" s="2"/>
      <c r="BL93" s="2"/>
      <c r="BM93" s="2"/>
      <c r="BN93" s="121"/>
      <c r="BO93" s="120"/>
      <c r="BP93" s="120"/>
      <c r="BQ93" s="121"/>
      <c r="BR93" s="121"/>
      <c r="BS93" s="121"/>
      <c r="BT93" s="121"/>
      <c r="BU93" s="121"/>
      <c r="BV93" s="121"/>
      <c r="BW93" s="121"/>
      <c r="BX93" s="121"/>
    </row>
    <row r="94" spans="1:76" ht="12.9" customHeight="1">
      <c r="A94" s="114"/>
      <c r="B94" s="115"/>
      <c r="C94" s="114"/>
      <c r="D94" s="258"/>
      <c r="E94" s="258"/>
      <c r="F94" s="259"/>
      <c r="G94" s="259"/>
      <c r="H94" s="259"/>
      <c r="I94" s="259"/>
      <c r="J94" s="117"/>
      <c r="K94" s="117"/>
      <c r="L94" s="117"/>
      <c r="M94" s="117"/>
      <c r="N94" s="259"/>
      <c r="O94" s="117"/>
      <c r="P94" s="117"/>
      <c r="Q94" s="118"/>
      <c r="R94" s="116"/>
      <c r="S94" s="117"/>
      <c r="T94" s="115"/>
      <c r="U94" s="115"/>
      <c r="V94" s="118"/>
      <c r="W94" s="116"/>
      <c r="X94" s="117"/>
      <c r="Y94" s="115"/>
      <c r="Z94" s="115"/>
      <c r="AA94" s="118"/>
      <c r="AB94" s="116"/>
      <c r="AC94" s="117"/>
      <c r="AD94" s="115"/>
      <c r="AE94" s="115"/>
      <c r="AF94" s="118"/>
      <c r="AG94" s="117"/>
      <c r="AH94" s="117"/>
      <c r="AI94" s="115"/>
      <c r="AJ94" s="115"/>
      <c r="AK94" s="118"/>
      <c r="AL94" s="116"/>
      <c r="AM94" s="119"/>
      <c r="AN94" s="120"/>
      <c r="AO94" s="120"/>
      <c r="AP94" s="121"/>
      <c r="AQ94" s="303"/>
      <c r="AR94" s="303"/>
      <c r="AS94" s="303"/>
      <c r="AT94" s="303"/>
      <c r="AU94" s="303"/>
      <c r="AV94" s="303"/>
      <c r="AW94" s="303"/>
      <c r="AX94" s="303"/>
      <c r="AY94" s="303"/>
      <c r="AZ94" s="303"/>
      <c r="BA94" s="299"/>
      <c r="BB94" s="347"/>
      <c r="BC94" s="347"/>
      <c r="BD94" s="347"/>
      <c r="BE94" s="347"/>
      <c r="BF94" s="347"/>
      <c r="BG94" s="2"/>
      <c r="BH94" s="2"/>
      <c r="BI94" s="2"/>
      <c r="BJ94" s="2"/>
      <c r="BK94" s="2"/>
      <c r="BL94" s="2"/>
      <c r="BM94" s="2"/>
      <c r="BN94" s="121"/>
      <c r="BO94" s="120"/>
      <c r="BP94" s="120"/>
      <c r="BQ94" s="121"/>
      <c r="BR94" s="121"/>
      <c r="BS94" s="121"/>
      <c r="BT94" s="121"/>
      <c r="BU94" s="121"/>
      <c r="BV94" s="121"/>
      <c r="BW94" s="121"/>
      <c r="BX94" s="121"/>
    </row>
    <row r="95" spans="1:76" ht="12.9" customHeight="1">
      <c r="A95" s="114"/>
      <c r="B95" s="115"/>
      <c r="C95" s="114"/>
      <c r="D95" s="258"/>
      <c r="E95" s="258"/>
      <c r="F95" s="259"/>
      <c r="G95" s="259"/>
      <c r="H95" s="259"/>
      <c r="I95" s="259"/>
      <c r="J95" s="117"/>
      <c r="K95" s="117"/>
      <c r="L95" s="117"/>
      <c r="M95" s="117"/>
      <c r="N95" s="259"/>
      <c r="O95" s="117"/>
      <c r="P95" s="117"/>
      <c r="Q95" s="118"/>
      <c r="R95" s="116"/>
      <c r="S95" s="117"/>
      <c r="T95" s="115"/>
      <c r="U95" s="115"/>
      <c r="V95" s="118"/>
      <c r="W95" s="116"/>
      <c r="X95" s="117"/>
      <c r="Y95" s="115"/>
      <c r="Z95" s="115"/>
      <c r="AA95" s="118"/>
      <c r="AB95" s="116"/>
      <c r="AC95" s="117"/>
      <c r="AD95" s="115"/>
      <c r="AE95" s="115"/>
      <c r="AF95" s="118"/>
      <c r="AG95" s="117"/>
      <c r="AH95" s="117"/>
      <c r="AI95" s="115"/>
      <c r="AJ95" s="115"/>
      <c r="AK95" s="118"/>
      <c r="AL95" s="116"/>
      <c r="AM95" s="119"/>
      <c r="AN95" s="120"/>
      <c r="AO95" s="120"/>
      <c r="AP95" s="121"/>
      <c r="AQ95" s="303"/>
      <c r="AR95" s="303"/>
      <c r="AS95" s="303"/>
      <c r="AT95" s="303"/>
      <c r="AU95" s="303"/>
      <c r="AV95" s="303"/>
      <c r="AW95" s="303"/>
      <c r="AX95" s="303"/>
      <c r="AY95" s="303"/>
      <c r="AZ95" s="303"/>
      <c r="BA95" s="299"/>
      <c r="BB95" s="347"/>
      <c r="BC95" s="347"/>
      <c r="BD95" s="347"/>
      <c r="BE95" s="347"/>
      <c r="BF95" s="347"/>
      <c r="BG95" s="2"/>
      <c r="BH95" s="2"/>
      <c r="BI95" s="2"/>
      <c r="BJ95" s="2"/>
      <c r="BK95" s="2"/>
      <c r="BL95" s="2"/>
      <c r="BM95" s="2"/>
      <c r="BN95" s="121"/>
      <c r="BO95" s="120"/>
      <c r="BP95" s="120"/>
      <c r="BQ95" s="121"/>
      <c r="BR95" s="121"/>
      <c r="BS95" s="121"/>
      <c r="BT95" s="121"/>
      <c r="BU95" s="121"/>
      <c r="BV95" s="121"/>
      <c r="BW95" s="121"/>
      <c r="BX95" s="121"/>
    </row>
    <row r="96" spans="1:76" ht="12.9" customHeight="1">
      <c r="A96" s="114"/>
      <c r="B96" s="115"/>
      <c r="C96" s="114"/>
      <c r="D96" s="258"/>
      <c r="E96" s="258"/>
      <c r="F96" s="259"/>
      <c r="G96" s="259"/>
      <c r="H96" s="259"/>
      <c r="I96" s="259"/>
      <c r="J96" s="117"/>
      <c r="K96" s="117"/>
      <c r="L96" s="117"/>
      <c r="M96" s="117"/>
      <c r="N96" s="259"/>
      <c r="O96" s="117"/>
      <c r="P96" s="117"/>
      <c r="Q96" s="118"/>
      <c r="R96" s="116"/>
      <c r="S96" s="117"/>
      <c r="T96" s="115"/>
      <c r="U96" s="115"/>
      <c r="V96" s="118"/>
      <c r="W96" s="116"/>
      <c r="X96" s="117"/>
      <c r="Y96" s="115"/>
      <c r="Z96" s="115"/>
      <c r="AA96" s="118"/>
      <c r="AB96" s="116"/>
      <c r="AC96" s="117"/>
      <c r="AD96" s="115"/>
      <c r="AE96" s="115"/>
      <c r="AF96" s="118"/>
      <c r="AG96" s="117"/>
      <c r="AH96" s="117"/>
      <c r="AI96" s="115"/>
      <c r="AJ96" s="115"/>
      <c r="AK96" s="118"/>
      <c r="AL96" s="116"/>
      <c r="AM96" s="119"/>
      <c r="AN96" s="120"/>
      <c r="AO96" s="120"/>
      <c r="AP96" s="121"/>
      <c r="AQ96" s="303"/>
      <c r="AR96" s="303"/>
      <c r="AS96" s="303"/>
      <c r="AT96" s="303"/>
      <c r="AU96" s="303"/>
      <c r="AV96" s="303"/>
      <c r="AW96" s="303"/>
      <c r="AX96" s="303"/>
      <c r="AY96" s="303"/>
      <c r="AZ96" s="303"/>
      <c r="BA96" s="299"/>
      <c r="BB96" s="347"/>
      <c r="BC96" s="347"/>
      <c r="BD96" s="347"/>
      <c r="BE96" s="347"/>
      <c r="BF96" s="347"/>
      <c r="BG96" s="2"/>
      <c r="BH96" s="2"/>
      <c r="BI96" s="2"/>
      <c r="BJ96" s="2"/>
      <c r="BK96" s="2"/>
      <c r="BL96" s="2"/>
      <c r="BM96" s="2"/>
      <c r="BN96" s="121"/>
      <c r="BO96" s="120"/>
      <c r="BP96" s="120"/>
      <c r="BQ96" s="121"/>
      <c r="BR96" s="121"/>
      <c r="BS96" s="121"/>
      <c r="BT96" s="121"/>
      <c r="BU96" s="121"/>
      <c r="BV96" s="121"/>
      <c r="BW96" s="121"/>
      <c r="BX96" s="121"/>
    </row>
    <row r="97" spans="1:76" ht="12.9" customHeight="1">
      <c r="A97" s="114"/>
      <c r="B97" s="115"/>
      <c r="C97" s="114"/>
      <c r="D97" s="258"/>
      <c r="E97" s="258"/>
      <c r="F97" s="259"/>
      <c r="G97" s="259"/>
      <c r="H97" s="259"/>
      <c r="I97" s="259"/>
      <c r="J97" s="117"/>
      <c r="K97" s="117"/>
      <c r="L97" s="117"/>
      <c r="M97" s="117"/>
      <c r="N97" s="259"/>
      <c r="O97" s="117"/>
      <c r="P97" s="117"/>
      <c r="Q97" s="118"/>
      <c r="R97" s="116"/>
      <c r="S97" s="117"/>
      <c r="T97" s="115"/>
      <c r="U97" s="115"/>
      <c r="V97" s="118"/>
      <c r="W97" s="116"/>
      <c r="X97" s="117"/>
      <c r="Y97" s="115"/>
      <c r="Z97" s="115"/>
      <c r="AA97" s="118"/>
      <c r="AB97" s="116"/>
      <c r="AC97" s="117"/>
      <c r="AD97" s="115"/>
      <c r="AE97" s="115"/>
      <c r="AF97" s="118"/>
      <c r="AG97" s="117"/>
      <c r="AH97" s="117"/>
      <c r="AI97" s="115"/>
      <c r="AJ97" s="115"/>
      <c r="AK97" s="118"/>
      <c r="AL97" s="116"/>
      <c r="AM97" s="119"/>
      <c r="AN97" s="120"/>
      <c r="AO97" s="120"/>
      <c r="AP97" s="121"/>
      <c r="AQ97" s="303"/>
      <c r="AR97" s="303"/>
      <c r="AS97" s="303"/>
      <c r="AT97" s="303"/>
      <c r="AU97" s="303"/>
      <c r="AV97" s="303"/>
      <c r="AW97" s="303"/>
      <c r="AX97" s="303"/>
      <c r="AY97" s="303"/>
      <c r="AZ97" s="303"/>
      <c r="BA97" s="299"/>
      <c r="BB97" s="347"/>
      <c r="BC97" s="347"/>
      <c r="BD97" s="347"/>
      <c r="BE97" s="347"/>
      <c r="BF97" s="347"/>
      <c r="BG97" s="2"/>
      <c r="BH97" s="2"/>
      <c r="BI97" s="2"/>
      <c r="BJ97" s="2"/>
      <c r="BK97" s="2"/>
      <c r="BL97" s="2"/>
      <c r="BM97" s="2"/>
      <c r="BN97" s="121"/>
      <c r="BO97" s="120"/>
      <c r="BP97" s="120"/>
      <c r="BQ97" s="121"/>
      <c r="BR97" s="121"/>
      <c r="BS97" s="121"/>
      <c r="BT97" s="121"/>
      <c r="BU97" s="121"/>
      <c r="BV97" s="121"/>
      <c r="BW97" s="121"/>
      <c r="BX97" s="121"/>
    </row>
    <row r="98" spans="1:76" ht="12.9" customHeight="1">
      <c r="A98" s="114"/>
      <c r="B98" s="115"/>
      <c r="C98" s="114"/>
      <c r="D98" s="258"/>
      <c r="E98" s="258"/>
      <c r="F98" s="259"/>
      <c r="G98" s="259"/>
      <c r="H98" s="259"/>
      <c r="I98" s="259"/>
      <c r="J98" s="117"/>
      <c r="K98" s="117"/>
      <c r="L98" s="117"/>
      <c r="M98" s="117"/>
      <c r="N98" s="259"/>
      <c r="O98" s="117"/>
      <c r="P98" s="117"/>
      <c r="Q98" s="118"/>
      <c r="R98" s="116"/>
      <c r="S98" s="117"/>
      <c r="T98" s="115"/>
      <c r="U98" s="115"/>
      <c r="V98" s="118"/>
      <c r="W98" s="116"/>
      <c r="X98" s="117"/>
      <c r="Y98" s="115"/>
      <c r="Z98" s="115"/>
      <c r="AA98" s="118"/>
      <c r="AB98" s="116"/>
      <c r="AC98" s="117"/>
      <c r="AD98" s="115"/>
      <c r="AE98" s="115"/>
      <c r="AF98" s="118"/>
      <c r="AG98" s="117"/>
      <c r="AH98" s="117"/>
      <c r="AI98" s="115"/>
      <c r="AJ98" s="115"/>
      <c r="AK98" s="118"/>
      <c r="AL98" s="116"/>
      <c r="AM98" s="119"/>
      <c r="AN98" s="120"/>
      <c r="AO98" s="120"/>
      <c r="AP98" s="121"/>
      <c r="AQ98" s="303"/>
      <c r="AR98" s="303"/>
      <c r="AS98" s="303"/>
      <c r="AT98" s="303"/>
      <c r="AU98" s="303"/>
      <c r="AV98" s="303"/>
      <c r="AW98" s="303"/>
      <c r="AX98" s="303"/>
      <c r="AY98" s="303"/>
      <c r="AZ98" s="303"/>
      <c r="BA98" s="299"/>
      <c r="BB98" s="347"/>
      <c r="BC98" s="347"/>
      <c r="BD98" s="347"/>
      <c r="BE98" s="347"/>
      <c r="BF98" s="347"/>
      <c r="BG98" s="2"/>
      <c r="BH98" s="2"/>
      <c r="BI98" s="2"/>
      <c r="BJ98" s="2"/>
      <c r="BK98" s="2"/>
      <c r="BL98" s="2"/>
      <c r="BM98" s="2"/>
      <c r="BN98" s="121"/>
      <c r="BO98" s="120"/>
      <c r="BP98" s="120"/>
      <c r="BQ98" s="121"/>
      <c r="BR98" s="121"/>
      <c r="BS98" s="121"/>
      <c r="BT98" s="121"/>
      <c r="BU98" s="121"/>
      <c r="BV98" s="121"/>
      <c r="BW98" s="121"/>
      <c r="BX98" s="121"/>
    </row>
    <row r="99" spans="1:76" ht="12.9" customHeight="1">
      <c r="A99" s="114"/>
      <c r="B99" s="115"/>
      <c r="C99" s="114"/>
      <c r="D99" s="258"/>
      <c r="E99" s="258"/>
      <c r="F99" s="259"/>
      <c r="G99" s="259"/>
      <c r="H99" s="259"/>
      <c r="I99" s="259"/>
      <c r="J99" s="117"/>
      <c r="K99" s="117"/>
      <c r="L99" s="117"/>
      <c r="M99" s="117"/>
      <c r="N99" s="259"/>
      <c r="O99" s="117"/>
      <c r="P99" s="117"/>
      <c r="Q99" s="118"/>
      <c r="R99" s="116"/>
      <c r="S99" s="117"/>
      <c r="T99" s="115"/>
      <c r="U99" s="115"/>
      <c r="V99" s="118"/>
      <c r="W99" s="116"/>
      <c r="X99" s="117"/>
      <c r="Y99" s="115"/>
      <c r="Z99" s="115"/>
      <c r="AA99" s="118"/>
      <c r="AB99" s="116"/>
      <c r="AC99" s="117"/>
      <c r="AD99" s="115"/>
      <c r="AE99" s="115"/>
      <c r="AF99" s="118"/>
      <c r="AG99" s="117"/>
      <c r="AH99" s="117"/>
      <c r="AI99" s="115"/>
      <c r="AJ99" s="115"/>
      <c r="AK99" s="118"/>
      <c r="AL99" s="116"/>
      <c r="AM99" s="119"/>
      <c r="AN99" s="120"/>
      <c r="AO99" s="120"/>
      <c r="AP99" s="121"/>
      <c r="AQ99" s="303"/>
      <c r="AR99" s="303"/>
      <c r="AS99" s="303"/>
      <c r="AT99" s="303"/>
      <c r="AU99" s="303"/>
      <c r="AV99" s="303"/>
      <c r="AW99" s="303"/>
      <c r="AX99" s="303"/>
      <c r="AY99" s="303"/>
      <c r="AZ99" s="303"/>
      <c r="BA99" s="299"/>
      <c r="BB99" s="347"/>
      <c r="BC99" s="347"/>
      <c r="BD99" s="347"/>
      <c r="BE99" s="347"/>
      <c r="BF99" s="347"/>
      <c r="BG99" s="2"/>
      <c r="BH99" s="2"/>
      <c r="BI99" s="2"/>
      <c r="BJ99" s="2"/>
      <c r="BK99" s="2"/>
      <c r="BL99" s="2"/>
      <c r="BM99" s="2"/>
      <c r="BN99" s="121"/>
      <c r="BO99" s="120"/>
      <c r="BP99" s="120"/>
      <c r="BQ99" s="121"/>
      <c r="BR99" s="121"/>
      <c r="BS99" s="121"/>
      <c r="BT99" s="121"/>
      <c r="BU99" s="121"/>
      <c r="BV99" s="121"/>
      <c r="BW99" s="121"/>
      <c r="BX99" s="121"/>
    </row>
    <row r="100" spans="1:76" ht="12.9" customHeight="1">
      <c r="A100" s="114"/>
      <c r="B100" s="115"/>
      <c r="C100" s="114"/>
      <c r="D100" s="258"/>
      <c r="E100" s="258"/>
      <c r="F100" s="259"/>
      <c r="G100" s="259"/>
      <c r="H100" s="259"/>
      <c r="I100" s="259"/>
      <c r="J100" s="117"/>
      <c r="K100" s="117"/>
      <c r="L100" s="117"/>
      <c r="M100" s="117"/>
      <c r="N100" s="259"/>
      <c r="O100" s="117"/>
      <c r="P100" s="117"/>
      <c r="Q100" s="118"/>
      <c r="R100" s="116"/>
      <c r="S100" s="117"/>
      <c r="T100" s="115"/>
      <c r="U100" s="115"/>
      <c r="V100" s="118"/>
      <c r="W100" s="116"/>
      <c r="X100" s="117"/>
      <c r="Y100" s="115"/>
      <c r="Z100" s="115"/>
      <c r="AA100" s="118"/>
      <c r="AB100" s="116"/>
      <c r="AC100" s="117"/>
      <c r="AD100" s="115"/>
      <c r="AE100" s="115"/>
      <c r="AF100" s="118"/>
      <c r="AG100" s="117"/>
      <c r="AH100" s="117"/>
      <c r="AI100" s="115"/>
      <c r="AJ100" s="115"/>
      <c r="AK100" s="118"/>
      <c r="AL100" s="116"/>
      <c r="AM100" s="119"/>
      <c r="AN100" s="120"/>
      <c r="AO100" s="120"/>
      <c r="AP100" s="121"/>
      <c r="AQ100" s="303"/>
      <c r="AR100" s="303"/>
      <c r="AS100" s="303"/>
      <c r="AT100" s="303"/>
      <c r="AU100" s="303"/>
      <c r="AV100" s="303"/>
      <c r="AW100" s="303"/>
      <c r="AX100" s="303"/>
      <c r="AY100" s="303"/>
      <c r="AZ100" s="303"/>
      <c r="BA100" s="299"/>
      <c r="BB100" s="347"/>
      <c r="BC100" s="347"/>
      <c r="BD100" s="347"/>
      <c r="BE100" s="347"/>
      <c r="BF100" s="347"/>
      <c r="BG100" s="2"/>
      <c r="BH100" s="2"/>
      <c r="BI100" s="2"/>
      <c r="BJ100" s="2"/>
      <c r="BK100" s="2"/>
      <c r="BL100" s="2"/>
      <c r="BM100" s="2"/>
      <c r="BN100" s="121"/>
      <c r="BO100" s="120"/>
      <c r="BP100" s="120"/>
      <c r="BQ100" s="121"/>
      <c r="BR100" s="121"/>
      <c r="BS100" s="121"/>
      <c r="BT100" s="121"/>
      <c r="BU100" s="121"/>
      <c r="BV100" s="121"/>
      <c r="BW100" s="121"/>
      <c r="BX100" s="121"/>
    </row>
  </sheetData>
  <sheetProtection algorithmName="SHA-512" hashValue="JNjtJB/SEFzP/L2t9rWf3QT1Ezfvvirp7nH26qh4DxmNumrYWz36EFZLl8z7/yynyADNzaJpaH+FQ6DoEHDZqg==" saltValue="Yq8K9CQ51ZC2HGnOj0jhWQ==" spinCount="100000" sheet="1" objects="1" scenarios="1"/>
  <mergeCells count="23">
    <mergeCell ref="F2:P2"/>
    <mergeCell ref="C2:E2"/>
    <mergeCell ref="Q2:R2"/>
    <mergeCell ref="Q3:R3"/>
    <mergeCell ref="B4:B5"/>
    <mergeCell ref="C4:C5"/>
    <mergeCell ref="D4:E4"/>
    <mergeCell ref="F4:G4"/>
    <mergeCell ref="B3:P3"/>
    <mergeCell ref="I4:I5"/>
    <mergeCell ref="J4:J5"/>
    <mergeCell ref="H4:H5"/>
    <mergeCell ref="K4:K5"/>
    <mergeCell ref="L4:L5"/>
    <mergeCell ref="T4:T5"/>
    <mergeCell ref="U4:U5"/>
    <mergeCell ref="R4:R5"/>
    <mergeCell ref="S4:S5"/>
    <mergeCell ref="M4:M5"/>
    <mergeCell ref="N4:N5"/>
    <mergeCell ref="O4:O5"/>
    <mergeCell ref="P4:P5"/>
    <mergeCell ref="Q4:Q5"/>
  </mergeCells>
  <phoneticPr fontId="76" alignment="center"/>
  <dataValidations count="5">
    <dataValidation type="list" allowBlank="1" showErrorMessage="1" sqref="Q8:Q57" xr:uid="{00000000-0002-0000-0100-000001000000}">
      <formula1>INDIRECT($BD8)</formula1>
    </dataValidation>
    <dataValidation type="list" allowBlank="1" showErrorMessage="1" sqref="J6:J57" xr:uid="{00000000-0002-0000-0100-000004000000}">
      <formula1>"男,女"</formula1>
    </dataValidation>
    <dataValidation type="list" allowBlank="1" showErrorMessage="1" sqref="AA11" xr:uid="{00000000-0002-0000-0100-000005000000}">
      <formula1>INDIRECT($BL11)</formula1>
    </dataValidation>
    <dataValidation type="list" allowBlank="1" showErrorMessage="1" sqref="U8:U57 Z8:Z57 AE8:AE57 AJ8:AJ57 AO8:AO57" xr:uid="{00000000-0002-0000-0100-000006000000}">
      <formula1>"○"</formula1>
    </dataValidation>
    <dataValidation type="list" allowBlank="1" showErrorMessage="1" sqref="V8:V57" xr:uid="{00000000-0002-0000-0100-000008000000}">
      <formula1>INDIRECT($BJ8)</formula1>
    </dataValidation>
  </dataValidations>
  <printOptions horizontalCentered="1"/>
  <pageMargins left="0.19685039370078741" right="0.19685039370078741" top="0.17" bottom="0.17" header="0" footer="0"/>
  <pageSetup paperSize="9" scale="89" fitToHeight="0" orientation="landscape"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データ!$J$2:$J$48</xm:f>
          </x14:formula1>
          <xm:sqref>O6:O57</xm:sqref>
        </x14:dataValidation>
        <x14:dataValidation type="list" allowBlank="1" showErrorMessage="1" xr:uid="{00000000-0002-0000-0100-000002000000}">
          <x14:formula1>
            <xm:f>IF($AA8="","",(データ!$Y$2:$Y$9))</xm:f>
          </x14:formula1>
          <xm:sqref>AD8:AD57</xm:sqref>
        </x14:dataValidation>
        <x14:dataValidation type="list" allowBlank="1" showErrorMessage="1" xr:uid="{00000000-0002-0000-0100-000003000000}">
          <x14:formula1>
            <xm:f>IF($V8="","",(データ!$Y$2:$Y$9))</xm:f>
          </x14:formula1>
          <xm:sqref>Y8:Y57</xm:sqref>
        </x14:dataValidation>
        <x14:dataValidation type="list" allowBlank="1" showErrorMessage="1" xr:uid="{00000000-0002-0000-0100-000007000000}">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DD6EE"/>
    <pageSetUpPr fitToPage="1"/>
  </sheetPr>
  <dimension ref="A1:ID67"/>
  <sheetViews>
    <sheetView view="pageBreakPreview" zoomScale="90" zoomScaleNormal="100" zoomScaleSheetLayoutView="90" workbookViewId="0">
      <pane xSplit="2" ySplit="16" topLeftCell="C17" activePane="bottomRight" state="frozen"/>
      <selection pane="topRight" activeCell="C1" sqref="C1"/>
      <selection pane="bottomLeft" activeCell="A17" sqref="A17"/>
      <selection pane="bottomRight" activeCell="E5" sqref="E5:I5"/>
    </sheetView>
  </sheetViews>
  <sheetFormatPr defaultColWidth="14.23046875" defaultRowHeight="15" customHeight="1"/>
  <cols>
    <col min="1" max="1" width="1.3828125" style="412" customWidth="1"/>
    <col min="2" max="2" width="7.15234375" style="412" customWidth="1"/>
    <col min="3" max="3" width="7.61328125" style="412" customWidth="1"/>
    <col min="4" max="6" width="6.15234375" style="412" customWidth="1"/>
    <col min="7" max="7" width="4.3828125" style="412" customWidth="1"/>
    <col min="8" max="8" width="7" style="412" customWidth="1"/>
    <col min="9" max="9" width="5.23046875" style="412" customWidth="1"/>
    <col min="10" max="13" width="9.15234375" style="412" customWidth="1"/>
    <col min="14" max="19" width="6" style="412" customWidth="1"/>
    <col min="20" max="20" width="0.4609375" style="412" customWidth="1"/>
    <col min="21" max="21" width="9" style="412" customWidth="1"/>
    <col min="22" max="22" width="3.3828125" style="412" customWidth="1"/>
    <col min="23" max="23" width="3.84375" style="412" customWidth="1"/>
    <col min="24" max="28" width="3.23046875" style="412" customWidth="1"/>
    <col min="29" max="238" width="9" style="412" customWidth="1"/>
    <col min="239" max="16384" width="14.23046875" style="412"/>
  </cols>
  <sheetData>
    <row r="1" spans="1:238" ht="4.5" customHeight="1">
      <c r="A1" s="411"/>
      <c r="B1" s="413" t="s">
        <v>142</v>
      </c>
      <c r="C1" s="413"/>
      <c r="D1" s="414"/>
      <c r="E1" s="414"/>
      <c r="F1" s="414"/>
      <c r="G1" s="414"/>
      <c r="H1" s="414"/>
      <c r="I1" s="414"/>
      <c r="J1" s="414"/>
      <c r="K1" s="414"/>
      <c r="L1" s="414"/>
      <c r="M1" s="414"/>
      <c r="N1" s="413"/>
      <c r="O1" s="377"/>
      <c r="P1" s="377"/>
      <c r="Q1" s="377"/>
      <c r="R1" s="377"/>
      <c r="S1" s="377"/>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1"/>
      <c r="BU1" s="411"/>
      <c r="BV1" s="411"/>
      <c r="BW1" s="411"/>
      <c r="BX1" s="411"/>
      <c r="BY1" s="411"/>
      <c r="BZ1" s="411"/>
      <c r="CA1" s="411"/>
      <c r="CB1" s="411"/>
      <c r="CC1" s="411"/>
      <c r="CD1" s="411"/>
      <c r="CE1" s="411"/>
      <c r="CF1" s="411"/>
      <c r="CG1" s="411"/>
      <c r="CH1" s="411"/>
      <c r="CI1" s="411"/>
      <c r="CJ1" s="411"/>
      <c r="CK1" s="411"/>
      <c r="CL1" s="411"/>
      <c r="CM1" s="411"/>
      <c r="CN1" s="411"/>
      <c r="CO1" s="411"/>
      <c r="CP1" s="411"/>
      <c r="CQ1" s="411"/>
      <c r="CR1" s="411"/>
      <c r="CS1" s="411"/>
      <c r="CT1" s="411"/>
      <c r="CU1" s="411"/>
      <c r="CV1" s="411"/>
      <c r="CW1" s="411"/>
      <c r="CX1" s="411"/>
      <c r="CY1" s="411"/>
      <c r="CZ1" s="411"/>
      <c r="DA1" s="411"/>
      <c r="DB1" s="411"/>
      <c r="DC1" s="411"/>
      <c r="DD1" s="411"/>
      <c r="DE1" s="411"/>
      <c r="DF1" s="411"/>
      <c r="DG1" s="411"/>
      <c r="DH1" s="411"/>
      <c r="DI1" s="411"/>
      <c r="DJ1" s="411"/>
      <c r="DK1" s="411"/>
      <c r="DL1" s="411"/>
      <c r="DM1" s="411"/>
      <c r="DN1" s="411"/>
      <c r="DO1" s="411"/>
      <c r="DP1" s="411"/>
      <c r="DQ1" s="411"/>
      <c r="DR1" s="411"/>
      <c r="DS1" s="411"/>
      <c r="DT1" s="411"/>
      <c r="DU1" s="411"/>
      <c r="DV1" s="411"/>
      <c r="DW1" s="411"/>
      <c r="DX1" s="411"/>
      <c r="DY1" s="411"/>
      <c r="DZ1" s="411"/>
      <c r="EA1" s="411"/>
      <c r="EB1" s="411"/>
      <c r="EC1" s="411"/>
      <c r="ED1" s="411"/>
      <c r="EE1" s="411"/>
      <c r="EF1" s="411"/>
      <c r="EG1" s="411"/>
      <c r="EH1" s="411"/>
      <c r="EI1" s="411"/>
      <c r="EJ1" s="411"/>
      <c r="EK1" s="411"/>
      <c r="EL1" s="411"/>
      <c r="EM1" s="411"/>
      <c r="EN1" s="411"/>
      <c r="EO1" s="411"/>
      <c r="EP1" s="411"/>
      <c r="EQ1" s="411"/>
      <c r="ER1" s="411"/>
      <c r="ES1" s="411"/>
      <c r="ET1" s="411"/>
      <c r="EU1" s="411"/>
      <c r="EV1" s="411"/>
      <c r="EW1" s="411"/>
      <c r="EX1" s="411"/>
      <c r="EY1" s="411"/>
      <c r="EZ1" s="411"/>
      <c r="FA1" s="411"/>
      <c r="FB1" s="411"/>
      <c r="FC1" s="411"/>
      <c r="FD1" s="411"/>
      <c r="FE1" s="411"/>
      <c r="FF1" s="411"/>
      <c r="FG1" s="411"/>
      <c r="FH1" s="411"/>
      <c r="FI1" s="411"/>
      <c r="FJ1" s="411"/>
      <c r="FK1" s="411"/>
      <c r="FL1" s="411"/>
      <c r="FM1" s="411"/>
      <c r="FN1" s="411"/>
      <c r="FO1" s="411"/>
      <c r="FP1" s="411"/>
      <c r="FQ1" s="411"/>
      <c r="FR1" s="411"/>
      <c r="FS1" s="411"/>
      <c r="FT1" s="411"/>
      <c r="FU1" s="411"/>
      <c r="FV1" s="411"/>
      <c r="FW1" s="411"/>
      <c r="FX1" s="411"/>
      <c r="FY1" s="411"/>
      <c r="FZ1" s="411"/>
      <c r="GA1" s="411"/>
      <c r="GB1" s="411"/>
      <c r="GC1" s="411"/>
      <c r="GD1" s="411"/>
      <c r="GE1" s="411"/>
      <c r="GF1" s="411"/>
      <c r="GG1" s="411"/>
      <c r="GH1" s="411"/>
      <c r="GI1" s="411"/>
      <c r="GJ1" s="411"/>
      <c r="GK1" s="411"/>
      <c r="GL1" s="411"/>
      <c r="GM1" s="411"/>
      <c r="GN1" s="411"/>
      <c r="GO1" s="411"/>
      <c r="GP1" s="411"/>
      <c r="GQ1" s="411"/>
      <c r="GR1" s="411"/>
      <c r="GS1" s="411"/>
      <c r="GT1" s="411"/>
      <c r="GU1" s="411"/>
      <c r="GV1" s="411"/>
      <c r="GW1" s="411"/>
      <c r="GX1" s="411"/>
      <c r="GY1" s="411"/>
      <c r="GZ1" s="411"/>
      <c r="HA1" s="411"/>
      <c r="HB1" s="411"/>
      <c r="HC1" s="411"/>
      <c r="HD1" s="411"/>
      <c r="HE1" s="411"/>
      <c r="HF1" s="411"/>
      <c r="HG1" s="411"/>
      <c r="HH1" s="411"/>
      <c r="HI1" s="411"/>
      <c r="HJ1" s="411"/>
      <c r="HK1" s="411"/>
      <c r="HL1" s="411"/>
      <c r="HM1" s="411"/>
      <c r="HN1" s="411"/>
      <c r="HO1" s="411"/>
      <c r="HP1" s="411"/>
      <c r="HQ1" s="411"/>
      <c r="HR1" s="411"/>
      <c r="HS1" s="411"/>
      <c r="HT1" s="411"/>
      <c r="HU1" s="411"/>
      <c r="HV1" s="411"/>
      <c r="HW1" s="411"/>
      <c r="HX1" s="411"/>
      <c r="HY1" s="411"/>
      <c r="HZ1" s="411"/>
      <c r="IA1" s="411"/>
      <c r="IB1" s="411"/>
      <c r="IC1" s="411"/>
      <c r="ID1" s="411"/>
    </row>
    <row r="2" spans="1:238" ht="21" customHeight="1">
      <c r="A2" s="411"/>
      <c r="B2" s="675" t="s">
        <v>143</v>
      </c>
      <c r="C2" s="676"/>
      <c r="D2" s="676"/>
      <c r="E2" s="676"/>
      <c r="F2" s="676"/>
      <c r="G2" s="676"/>
      <c r="H2" s="676"/>
      <c r="I2" s="676"/>
      <c r="J2" s="676"/>
      <c r="K2" s="676"/>
      <c r="L2" s="676"/>
      <c r="M2" s="676"/>
      <c r="N2" s="676"/>
      <c r="O2" s="676"/>
      <c r="P2" s="676"/>
      <c r="Q2" s="676"/>
      <c r="R2" s="676"/>
      <c r="S2" s="677"/>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1"/>
      <c r="BU2" s="411"/>
      <c r="BV2" s="411"/>
      <c r="BW2" s="411"/>
      <c r="BX2" s="411"/>
      <c r="BY2" s="411"/>
      <c r="BZ2" s="411"/>
      <c r="CA2" s="411"/>
      <c r="CB2" s="411"/>
      <c r="CC2" s="411"/>
      <c r="CD2" s="411"/>
      <c r="CE2" s="411"/>
      <c r="CF2" s="411"/>
      <c r="CG2" s="411"/>
      <c r="CH2" s="411"/>
      <c r="CI2" s="411"/>
      <c r="CJ2" s="411"/>
      <c r="CK2" s="411"/>
      <c r="CL2" s="411"/>
      <c r="CM2" s="411"/>
      <c r="CN2" s="411"/>
      <c r="CO2" s="411"/>
      <c r="CP2" s="411"/>
      <c r="CQ2" s="411"/>
      <c r="CR2" s="411"/>
      <c r="CS2" s="411"/>
      <c r="CT2" s="411"/>
      <c r="CU2" s="411"/>
      <c r="CV2" s="411"/>
      <c r="CW2" s="411"/>
      <c r="CX2" s="411"/>
      <c r="CY2" s="411"/>
      <c r="CZ2" s="411"/>
      <c r="DA2" s="411"/>
      <c r="DB2" s="411"/>
      <c r="DC2" s="411"/>
      <c r="DD2" s="411"/>
      <c r="DE2" s="411"/>
      <c r="DF2" s="411"/>
      <c r="DG2" s="411"/>
      <c r="DH2" s="411"/>
      <c r="DI2" s="411"/>
      <c r="DJ2" s="411"/>
      <c r="DK2" s="411"/>
      <c r="DL2" s="411"/>
      <c r="DM2" s="411"/>
      <c r="DN2" s="411"/>
      <c r="DO2" s="411"/>
      <c r="DP2" s="411"/>
      <c r="DQ2" s="411"/>
      <c r="DR2" s="411"/>
      <c r="DS2" s="411"/>
      <c r="DT2" s="411"/>
      <c r="DU2" s="411"/>
      <c r="DV2" s="411"/>
      <c r="DW2" s="411"/>
      <c r="DX2" s="411"/>
      <c r="DY2" s="411"/>
      <c r="DZ2" s="411"/>
      <c r="EA2" s="411"/>
      <c r="EB2" s="411"/>
      <c r="EC2" s="411"/>
      <c r="ED2" s="411"/>
      <c r="EE2" s="411"/>
      <c r="EF2" s="411"/>
      <c r="EG2" s="411"/>
      <c r="EH2" s="411"/>
      <c r="EI2" s="411"/>
      <c r="EJ2" s="411"/>
      <c r="EK2" s="411"/>
      <c r="EL2" s="411"/>
      <c r="EM2" s="411"/>
      <c r="EN2" s="411"/>
      <c r="EO2" s="411"/>
      <c r="EP2" s="411"/>
      <c r="EQ2" s="411"/>
      <c r="ER2" s="411"/>
      <c r="ES2" s="411"/>
      <c r="ET2" s="411"/>
      <c r="EU2" s="411"/>
      <c r="EV2" s="411"/>
      <c r="EW2" s="411"/>
      <c r="EX2" s="411"/>
      <c r="EY2" s="411"/>
      <c r="EZ2" s="411"/>
      <c r="FA2" s="411"/>
      <c r="FB2" s="411"/>
      <c r="FC2" s="411"/>
      <c r="FD2" s="411"/>
      <c r="FE2" s="411"/>
      <c r="FF2" s="411"/>
      <c r="FG2" s="411"/>
      <c r="FH2" s="411"/>
      <c r="FI2" s="411"/>
      <c r="FJ2" s="411"/>
      <c r="FK2" s="411"/>
      <c r="FL2" s="411"/>
      <c r="FM2" s="411"/>
      <c r="FN2" s="411"/>
      <c r="FO2" s="411"/>
      <c r="FP2" s="411"/>
      <c r="FQ2" s="411"/>
      <c r="FR2" s="411"/>
      <c r="FS2" s="411"/>
      <c r="FT2" s="411"/>
      <c r="FU2" s="411"/>
      <c r="FV2" s="411"/>
      <c r="FW2" s="411"/>
      <c r="FX2" s="411"/>
      <c r="FY2" s="411"/>
      <c r="FZ2" s="411"/>
      <c r="GA2" s="411"/>
      <c r="GB2" s="411"/>
      <c r="GC2" s="411"/>
      <c r="GD2" s="411"/>
      <c r="GE2" s="411"/>
      <c r="GF2" s="411"/>
      <c r="GG2" s="411"/>
      <c r="GH2" s="411"/>
      <c r="GI2" s="411"/>
      <c r="GJ2" s="411"/>
      <c r="GK2" s="411"/>
      <c r="GL2" s="411"/>
      <c r="GM2" s="411"/>
      <c r="GN2" s="411"/>
      <c r="GO2" s="411"/>
      <c r="GP2" s="411"/>
      <c r="GQ2" s="411"/>
      <c r="GR2" s="411"/>
      <c r="GS2" s="411"/>
      <c r="GT2" s="411"/>
      <c r="GU2" s="411"/>
      <c r="GV2" s="411"/>
      <c r="GW2" s="411"/>
      <c r="GX2" s="411"/>
      <c r="GY2" s="411"/>
      <c r="GZ2" s="411"/>
      <c r="HA2" s="411"/>
      <c r="HB2" s="411"/>
      <c r="HC2" s="411"/>
      <c r="HD2" s="411"/>
      <c r="HE2" s="411"/>
      <c r="HF2" s="411"/>
      <c r="HG2" s="411"/>
      <c r="HH2" s="411"/>
      <c r="HI2" s="411"/>
      <c r="HJ2" s="411"/>
      <c r="HK2" s="411"/>
      <c r="HL2" s="411"/>
      <c r="HM2" s="411"/>
      <c r="HN2" s="411"/>
      <c r="HO2" s="411"/>
      <c r="HP2" s="411"/>
      <c r="HQ2" s="411"/>
      <c r="HR2" s="411"/>
      <c r="HS2" s="411"/>
      <c r="HT2" s="411"/>
      <c r="HU2" s="411"/>
      <c r="HV2" s="411"/>
      <c r="HW2" s="411"/>
      <c r="HX2" s="411"/>
      <c r="HY2" s="411"/>
      <c r="HZ2" s="411"/>
      <c r="IA2" s="411"/>
      <c r="IB2" s="411"/>
      <c r="IC2" s="411"/>
      <c r="ID2" s="411"/>
    </row>
    <row r="3" spans="1:238" ht="9.15" customHeight="1">
      <c r="A3" s="411"/>
      <c r="B3" s="678"/>
      <c r="C3" s="679"/>
      <c r="D3" s="679"/>
      <c r="E3" s="679"/>
      <c r="F3" s="679"/>
      <c r="G3" s="679"/>
      <c r="H3" s="679"/>
      <c r="I3" s="679"/>
      <c r="J3" s="679"/>
      <c r="K3" s="679"/>
      <c r="L3" s="679"/>
      <c r="M3" s="679"/>
      <c r="N3" s="679"/>
      <c r="O3" s="679"/>
      <c r="P3" s="679"/>
      <c r="Q3" s="679"/>
      <c r="R3" s="679"/>
      <c r="S3" s="680"/>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1"/>
      <c r="BU3" s="411"/>
      <c r="BV3" s="411"/>
      <c r="BW3" s="411"/>
      <c r="BX3" s="411"/>
      <c r="BY3" s="411"/>
      <c r="BZ3" s="411"/>
      <c r="CA3" s="411"/>
      <c r="CB3" s="411"/>
      <c r="CC3" s="411"/>
      <c r="CD3" s="411"/>
      <c r="CE3" s="411"/>
      <c r="CF3" s="411"/>
      <c r="CG3" s="411"/>
      <c r="CH3" s="411"/>
      <c r="CI3" s="411"/>
      <c r="CJ3" s="411"/>
      <c r="CK3" s="411"/>
      <c r="CL3" s="411"/>
      <c r="CM3" s="411"/>
      <c r="CN3" s="411"/>
      <c r="CO3" s="411"/>
      <c r="CP3" s="411"/>
      <c r="CQ3" s="411"/>
      <c r="CR3" s="411"/>
      <c r="CS3" s="411"/>
      <c r="CT3" s="411"/>
      <c r="CU3" s="411"/>
      <c r="CV3" s="411"/>
      <c r="CW3" s="411"/>
      <c r="CX3" s="411"/>
      <c r="CY3" s="411"/>
      <c r="CZ3" s="411"/>
      <c r="DA3" s="411"/>
      <c r="DB3" s="411"/>
      <c r="DC3" s="411"/>
      <c r="DD3" s="411"/>
      <c r="DE3" s="411"/>
      <c r="DF3" s="411"/>
      <c r="DG3" s="411"/>
      <c r="DH3" s="411"/>
      <c r="DI3" s="411"/>
      <c r="DJ3" s="411"/>
      <c r="DK3" s="411"/>
      <c r="DL3" s="411"/>
      <c r="DM3" s="411"/>
      <c r="DN3" s="411"/>
      <c r="DO3" s="411"/>
      <c r="DP3" s="411"/>
      <c r="DQ3" s="411"/>
      <c r="DR3" s="411"/>
      <c r="DS3" s="411"/>
      <c r="DT3" s="411"/>
      <c r="DU3" s="411"/>
      <c r="DV3" s="411"/>
      <c r="DW3" s="411"/>
      <c r="DX3" s="411"/>
      <c r="DY3" s="411"/>
      <c r="DZ3" s="411"/>
      <c r="EA3" s="411"/>
      <c r="EB3" s="411"/>
      <c r="EC3" s="411"/>
      <c r="ED3" s="411"/>
      <c r="EE3" s="411"/>
      <c r="EF3" s="411"/>
      <c r="EG3" s="411"/>
      <c r="EH3" s="411"/>
      <c r="EI3" s="411"/>
      <c r="EJ3" s="411"/>
      <c r="EK3" s="411"/>
      <c r="EL3" s="411"/>
      <c r="EM3" s="411"/>
      <c r="EN3" s="411"/>
      <c r="EO3" s="411"/>
      <c r="EP3" s="411"/>
      <c r="EQ3" s="411"/>
      <c r="ER3" s="411"/>
      <c r="ES3" s="411"/>
      <c r="ET3" s="411"/>
      <c r="EU3" s="411"/>
      <c r="EV3" s="411"/>
      <c r="EW3" s="411"/>
      <c r="EX3" s="411"/>
      <c r="EY3" s="411"/>
      <c r="EZ3" s="411"/>
      <c r="FA3" s="411"/>
      <c r="FB3" s="411"/>
      <c r="FC3" s="411"/>
      <c r="FD3" s="411"/>
      <c r="FE3" s="411"/>
      <c r="FF3" s="411"/>
      <c r="FG3" s="411"/>
      <c r="FH3" s="411"/>
      <c r="FI3" s="411"/>
      <c r="FJ3" s="411"/>
      <c r="FK3" s="411"/>
      <c r="FL3" s="411"/>
      <c r="FM3" s="411"/>
      <c r="FN3" s="411"/>
      <c r="FO3" s="411"/>
      <c r="FP3" s="411"/>
      <c r="FQ3" s="411"/>
      <c r="FR3" s="411"/>
      <c r="FS3" s="411"/>
      <c r="FT3" s="411"/>
      <c r="FU3" s="411"/>
      <c r="FV3" s="411"/>
      <c r="FW3" s="411"/>
      <c r="FX3" s="411"/>
      <c r="FY3" s="411"/>
      <c r="FZ3" s="411"/>
      <c r="GA3" s="411"/>
      <c r="GB3" s="411"/>
      <c r="GC3" s="411"/>
      <c r="GD3" s="411"/>
      <c r="GE3" s="411"/>
      <c r="GF3" s="411"/>
      <c r="GG3" s="411"/>
      <c r="GH3" s="411"/>
      <c r="GI3" s="411"/>
      <c r="GJ3" s="411"/>
      <c r="GK3" s="411"/>
      <c r="GL3" s="411"/>
      <c r="GM3" s="411"/>
      <c r="GN3" s="411"/>
      <c r="GO3" s="411"/>
      <c r="GP3" s="411"/>
      <c r="GQ3" s="411"/>
      <c r="GR3" s="411"/>
      <c r="GS3" s="411"/>
      <c r="GT3" s="411"/>
      <c r="GU3" s="411"/>
      <c r="GV3" s="411"/>
      <c r="GW3" s="411"/>
      <c r="GX3" s="411"/>
      <c r="GY3" s="411"/>
      <c r="GZ3" s="411"/>
      <c r="HA3" s="411"/>
      <c r="HB3" s="411"/>
      <c r="HC3" s="411"/>
      <c r="HD3" s="411"/>
      <c r="HE3" s="411"/>
      <c r="HF3" s="411"/>
      <c r="HG3" s="411"/>
      <c r="HH3" s="411"/>
      <c r="HI3" s="411"/>
      <c r="HJ3" s="411"/>
      <c r="HK3" s="411"/>
      <c r="HL3" s="411"/>
      <c r="HM3" s="411"/>
      <c r="HN3" s="411"/>
      <c r="HO3" s="411"/>
      <c r="HP3" s="411"/>
      <c r="HQ3" s="411"/>
      <c r="HR3" s="411"/>
      <c r="HS3" s="411"/>
      <c r="HT3" s="411"/>
      <c r="HU3" s="411"/>
      <c r="HV3" s="411"/>
      <c r="HW3" s="411"/>
      <c r="HX3" s="411"/>
      <c r="HY3" s="411"/>
      <c r="HZ3" s="411"/>
      <c r="IA3" s="411"/>
      <c r="IB3" s="411"/>
      <c r="IC3" s="411"/>
      <c r="ID3" s="411"/>
    </row>
    <row r="4" spans="1:238" ht="28.5" customHeight="1">
      <c r="A4" s="411"/>
      <c r="B4" s="699" t="s">
        <v>126</v>
      </c>
      <c r="C4" s="700"/>
      <c r="D4" s="701"/>
      <c r="E4" s="702" t="s">
        <v>500</v>
      </c>
      <c r="F4" s="700"/>
      <c r="G4" s="700"/>
      <c r="H4" s="700"/>
      <c r="I4" s="700"/>
      <c r="J4" s="700"/>
      <c r="K4" s="700"/>
      <c r="L4" s="700"/>
      <c r="M4" s="700"/>
      <c r="N4" s="700"/>
      <c r="O4" s="700"/>
      <c r="P4" s="700"/>
      <c r="Q4" s="700"/>
      <c r="R4" s="700"/>
      <c r="S4" s="703"/>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c r="BK4" s="411"/>
      <c r="BL4" s="411"/>
      <c r="BM4" s="411"/>
      <c r="BN4" s="411"/>
      <c r="BO4" s="411"/>
      <c r="BP4" s="411"/>
      <c r="BQ4" s="411"/>
      <c r="BR4" s="411"/>
      <c r="BS4" s="411"/>
      <c r="BT4" s="411"/>
      <c r="BU4" s="411"/>
      <c r="BV4" s="411"/>
      <c r="BW4" s="411"/>
      <c r="BX4" s="411"/>
      <c r="BY4" s="411"/>
      <c r="BZ4" s="411"/>
      <c r="CA4" s="411"/>
      <c r="CB4" s="411"/>
      <c r="CC4" s="411"/>
      <c r="CD4" s="411"/>
      <c r="CE4" s="411"/>
      <c r="CF4" s="411"/>
      <c r="CG4" s="411"/>
      <c r="CH4" s="411"/>
      <c r="CI4" s="411"/>
      <c r="CJ4" s="411"/>
      <c r="CK4" s="411"/>
      <c r="CL4" s="411"/>
      <c r="CM4" s="411"/>
      <c r="CN4" s="411"/>
      <c r="CO4" s="411"/>
      <c r="CP4" s="411"/>
      <c r="CQ4" s="411"/>
      <c r="CR4" s="411"/>
      <c r="CS4" s="411"/>
      <c r="CT4" s="411"/>
      <c r="CU4" s="411"/>
      <c r="CV4" s="411"/>
      <c r="CW4" s="411"/>
      <c r="CX4" s="411"/>
      <c r="CY4" s="411"/>
      <c r="CZ4" s="411"/>
      <c r="DA4" s="411"/>
      <c r="DB4" s="411"/>
      <c r="DC4" s="411"/>
      <c r="DD4" s="411"/>
      <c r="DE4" s="411"/>
      <c r="DF4" s="411"/>
      <c r="DG4" s="411"/>
      <c r="DH4" s="411"/>
      <c r="DI4" s="411"/>
      <c r="DJ4" s="411"/>
      <c r="DK4" s="411"/>
      <c r="DL4" s="411"/>
      <c r="DM4" s="411"/>
      <c r="DN4" s="411"/>
      <c r="DO4" s="411"/>
      <c r="DP4" s="411"/>
      <c r="DQ4" s="411"/>
      <c r="DR4" s="411"/>
      <c r="DS4" s="411"/>
      <c r="DT4" s="411"/>
      <c r="DU4" s="411"/>
      <c r="DV4" s="411"/>
      <c r="DW4" s="411"/>
      <c r="DX4" s="411"/>
      <c r="DY4" s="411"/>
      <c r="DZ4" s="411"/>
      <c r="EA4" s="411"/>
      <c r="EB4" s="411"/>
      <c r="EC4" s="411"/>
      <c r="ED4" s="411"/>
      <c r="EE4" s="411"/>
      <c r="EF4" s="411"/>
      <c r="EG4" s="411"/>
      <c r="EH4" s="411"/>
      <c r="EI4" s="411"/>
      <c r="EJ4" s="411"/>
      <c r="EK4" s="411"/>
      <c r="EL4" s="411"/>
      <c r="EM4" s="411"/>
      <c r="EN4" s="411"/>
      <c r="EO4" s="411"/>
      <c r="EP4" s="411"/>
      <c r="EQ4" s="411"/>
      <c r="ER4" s="411"/>
      <c r="ES4" s="411"/>
      <c r="ET4" s="411"/>
      <c r="EU4" s="411"/>
      <c r="EV4" s="411"/>
      <c r="EW4" s="411"/>
      <c r="EX4" s="411"/>
      <c r="EY4" s="411"/>
      <c r="EZ4" s="411"/>
      <c r="FA4" s="411"/>
      <c r="FB4" s="411"/>
      <c r="FC4" s="411"/>
      <c r="FD4" s="411"/>
      <c r="FE4" s="411"/>
      <c r="FF4" s="411"/>
      <c r="FG4" s="411"/>
      <c r="FH4" s="411"/>
      <c r="FI4" s="411"/>
      <c r="FJ4" s="411"/>
      <c r="FK4" s="411"/>
      <c r="FL4" s="411"/>
      <c r="FM4" s="411"/>
      <c r="FN4" s="411"/>
      <c r="FO4" s="411"/>
      <c r="FP4" s="411"/>
      <c r="FQ4" s="411"/>
      <c r="FR4" s="411"/>
      <c r="FS4" s="411"/>
      <c r="FT4" s="411"/>
      <c r="FU4" s="411"/>
      <c r="FV4" s="411"/>
      <c r="FW4" s="411"/>
      <c r="FX4" s="411"/>
      <c r="FY4" s="411"/>
      <c r="FZ4" s="411"/>
      <c r="GA4" s="411"/>
      <c r="GB4" s="411"/>
      <c r="GC4" s="411"/>
      <c r="GD4" s="411"/>
      <c r="GE4" s="411"/>
      <c r="GF4" s="411"/>
      <c r="GG4" s="411"/>
      <c r="GH4" s="411"/>
      <c r="GI4" s="411"/>
      <c r="GJ4" s="411"/>
      <c r="GK4" s="411"/>
      <c r="GL4" s="411"/>
      <c r="GM4" s="411"/>
      <c r="GN4" s="411"/>
      <c r="GO4" s="411"/>
      <c r="GP4" s="411"/>
      <c r="GQ4" s="411"/>
      <c r="GR4" s="411"/>
      <c r="GS4" s="411"/>
      <c r="GT4" s="411"/>
      <c r="GU4" s="411"/>
      <c r="GV4" s="411"/>
      <c r="GW4" s="411"/>
      <c r="GX4" s="411"/>
      <c r="GY4" s="411"/>
      <c r="GZ4" s="411"/>
      <c r="HA4" s="411"/>
      <c r="HB4" s="411"/>
      <c r="HC4" s="411"/>
      <c r="HD4" s="411"/>
      <c r="HE4" s="411"/>
      <c r="HF4" s="411"/>
      <c r="HG4" s="411"/>
      <c r="HH4" s="411"/>
      <c r="HI4" s="411"/>
      <c r="HJ4" s="411"/>
      <c r="HK4" s="411"/>
      <c r="HL4" s="411"/>
      <c r="HM4" s="411"/>
      <c r="HN4" s="411"/>
      <c r="HO4" s="411"/>
      <c r="HP4" s="411"/>
      <c r="HQ4" s="411"/>
      <c r="HR4" s="411"/>
      <c r="HS4" s="411"/>
      <c r="HT4" s="411"/>
      <c r="HU4" s="411"/>
      <c r="HV4" s="411"/>
      <c r="HW4" s="411"/>
      <c r="HX4" s="411"/>
      <c r="HY4" s="411"/>
      <c r="HZ4" s="411"/>
      <c r="IA4" s="411"/>
      <c r="IB4" s="411"/>
      <c r="IC4" s="411"/>
      <c r="ID4" s="411"/>
    </row>
    <row r="5" spans="1:238" ht="24.75" customHeight="1">
      <c r="A5" s="411"/>
      <c r="B5" s="693" t="s">
        <v>144</v>
      </c>
      <c r="C5" s="694"/>
      <c r="D5" s="695"/>
      <c r="E5" s="696"/>
      <c r="F5" s="697"/>
      <c r="G5" s="697"/>
      <c r="H5" s="697"/>
      <c r="I5" s="698"/>
      <c r="J5" s="704" t="s">
        <v>145</v>
      </c>
      <c r="K5" s="664"/>
      <c r="L5" s="705"/>
      <c r="M5" s="706"/>
      <c r="N5" s="708" t="s">
        <v>144</v>
      </c>
      <c r="O5" s="709"/>
      <c r="P5" s="696"/>
      <c r="Q5" s="697"/>
      <c r="R5" s="697"/>
      <c r="S5" s="710"/>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c r="AW5" s="411"/>
      <c r="AX5" s="411"/>
      <c r="AY5" s="411"/>
      <c r="AZ5" s="411"/>
      <c r="BA5" s="411"/>
      <c r="BB5" s="411"/>
      <c r="BC5" s="411"/>
      <c r="BD5" s="411"/>
      <c r="BE5" s="411"/>
      <c r="BF5" s="411"/>
      <c r="BG5" s="411"/>
      <c r="BH5" s="411"/>
      <c r="BI5" s="411"/>
      <c r="BJ5" s="411"/>
      <c r="BK5" s="411"/>
      <c r="BL5" s="411"/>
      <c r="BM5" s="411"/>
      <c r="BN5" s="411"/>
      <c r="BO5" s="411"/>
      <c r="BP5" s="411"/>
      <c r="BQ5" s="411"/>
      <c r="BR5" s="411"/>
      <c r="BS5" s="411"/>
      <c r="BT5" s="411"/>
      <c r="BU5" s="411"/>
      <c r="BV5" s="411"/>
      <c r="BW5" s="411"/>
      <c r="BX5" s="411"/>
      <c r="BY5" s="411"/>
      <c r="BZ5" s="411"/>
      <c r="CA5" s="411"/>
      <c r="CB5" s="411"/>
      <c r="CC5" s="411"/>
      <c r="CD5" s="411"/>
      <c r="CE5" s="411"/>
      <c r="CF5" s="411"/>
      <c r="CG5" s="411"/>
      <c r="CH5" s="411"/>
      <c r="CI5" s="411"/>
      <c r="CJ5" s="411"/>
      <c r="CK5" s="411"/>
      <c r="CL5" s="411"/>
      <c r="CM5" s="411"/>
      <c r="CN5" s="411"/>
      <c r="CO5" s="411"/>
      <c r="CP5" s="411"/>
      <c r="CQ5" s="411"/>
      <c r="CR5" s="411"/>
      <c r="CS5" s="411"/>
      <c r="CT5" s="411"/>
      <c r="CU5" s="411"/>
      <c r="CV5" s="411"/>
      <c r="CW5" s="411"/>
      <c r="CX5" s="411"/>
      <c r="CY5" s="411"/>
      <c r="CZ5" s="411"/>
      <c r="DA5" s="411"/>
      <c r="DB5" s="411"/>
      <c r="DC5" s="411"/>
      <c r="DD5" s="411"/>
      <c r="DE5" s="411"/>
      <c r="DF5" s="411"/>
      <c r="DG5" s="411"/>
      <c r="DH5" s="411"/>
      <c r="DI5" s="411"/>
      <c r="DJ5" s="411"/>
      <c r="DK5" s="411"/>
      <c r="DL5" s="411"/>
      <c r="DM5" s="411"/>
      <c r="DN5" s="411"/>
      <c r="DO5" s="411"/>
      <c r="DP5" s="411"/>
      <c r="DQ5" s="411"/>
      <c r="DR5" s="411"/>
      <c r="DS5" s="411"/>
      <c r="DT5" s="411"/>
      <c r="DU5" s="411"/>
      <c r="DV5" s="411"/>
      <c r="DW5" s="411"/>
      <c r="DX5" s="411"/>
      <c r="DY5" s="411"/>
      <c r="DZ5" s="411"/>
      <c r="EA5" s="411"/>
      <c r="EB5" s="411"/>
      <c r="EC5" s="411"/>
      <c r="ED5" s="411"/>
      <c r="EE5" s="411"/>
      <c r="EF5" s="411"/>
      <c r="EG5" s="411"/>
      <c r="EH5" s="411"/>
      <c r="EI5" s="411"/>
      <c r="EJ5" s="411"/>
      <c r="EK5" s="411"/>
      <c r="EL5" s="411"/>
      <c r="EM5" s="411"/>
      <c r="EN5" s="411"/>
      <c r="EO5" s="411"/>
      <c r="EP5" s="411"/>
      <c r="EQ5" s="411"/>
      <c r="ER5" s="411"/>
      <c r="ES5" s="411"/>
      <c r="ET5" s="411"/>
      <c r="EU5" s="411"/>
      <c r="EV5" s="411"/>
      <c r="EW5" s="411"/>
      <c r="EX5" s="411"/>
      <c r="EY5" s="411"/>
      <c r="EZ5" s="411"/>
      <c r="FA5" s="411"/>
      <c r="FB5" s="411"/>
      <c r="FC5" s="411"/>
      <c r="FD5" s="411"/>
      <c r="FE5" s="411"/>
      <c r="FF5" s="411"/>
      <c r="FG5" s="411"/>
      <c r="FH5" s="411"/>
      <c r="FI5" s="411"/>
      <c r="FJ5" s="411"/>
      <c r="FK5" s="411"/>
      <c r="FL5" s="411"/>
      <c r="FM5" s="411"/>
      <c r="FN5" s="411"/>
      <c r="FO5" s="411"/>
      <c r="FP5" s="411"/>
      <c r="FQ5" s="411"/>
      <c r="FR5" s="411"/>
      <c r="FS5" s="411"/>
      <c r="FT5" s="411"/>
      <c r="FU5" s="411"/>
      <c r="FV5" s="411"/>
      <c r="FW5" s="411"/>
      <c r="FX5" s="411"/>
      <c r="FY5" s="411"/>
      <c r="FZ5" s="411"/>
      <c r="GA5" s="411"/>
      <c r="GB5" s="411"/>
      <c r="GC5" s="411"/>
      <c r="GD5" s="411"/>
      <c r="GE5" s="411"/>
      <c r="GF5" s="411"/>
      <c r="GG5" s="411"/>
      <c r="GH5" s="411"/>
      <c r="GI5" s="411"/>
      <c r="GJ5" s="411"/>
      <c r="GK5" s="411"/>
      <c r="GL5" s="411"/>
      <c r="GM5" s="411"/>
      <c r="GN5" s="411"/>
      <c r="GO5" s="411"/>
      <c r="GP5" s="411"/>
      <c r="GQ5" s="411"/>
      <c r="GR5" s="411"/>
      <c r="GS5" s="411"/>
      <c r="GT5" s="411"/>
      <c r="GU5" s="411"/>
      <c r="GV5" s="411"/>
      <c r="GW5" s="411"/>
      <c r="GX5" s="411"/>
      <c r="GY5" s="411"/>
      <c r="GZ5" s="411"/>
      <c r="HA5" s="411"/>
      <c r="HB5" s="411"/>
      <c r="HC5" s="411"/>
      <c r="HD5" s="411"/>
      <c r="HE5" s="411"/>
      <c r="HF5" s="411"/>
      <c r="HG5" s="411"/>
      <c r="HH5" s="411"/>
      <c r="HI5" s="411"/>
      <c r="HJ5" s="411"/>
      <c r="HK5" s="411"/>
      <c r="HL5" s="411"/>
      <c r="HM5" s="411"/>
      <c r="HN5" s="411"/>
      <c r="HO5" s="411"/>
      <c r="HP5" s="411"/>
      <c r="HQ5" s="411"/>
      <c r="HR5" s="411"/>
      <c r="HS5" s="411"/>
      <c r="HT5" s="411"/>
      <c r="HU5" s="411"/>
      <c r="HV5" s="411"/>
      <c r="HW5" s="411"/>
      <c r="HX5" s="411"/>
      <c r="HY5" s="411"/>
      <c r="HZ5" s="411"/>
      <c r="IA5" s="411"/>
      <c r="IB5" s="411"/>
      <c r="IC5" s="411"/>
      <c r="ID5" s="411"/>
    </row>
    <row r="6" spans="1:238" ht="24.75" customHeight="1">
      <c r="A6" s="411"/>
      <c r="B6" s="711" t="s">
        <v>146</v>
      </c>
      <c r="C6" s="712"/>
      <c r="D6" s="713"/>
      <c r="E6" s="714"/>
      <c r="F6" s="715"/>
      <c r="G6" s="715"/>
      <c r="H6" s="715"/>
      <c r="I6" s="716"/>
      <c r="J6" s="665"/>
      <c r="K6" s="666"/>
      <c r="L6" s="670"/>
      <c r="M6" s="707"/>
      <c r="N6" s="717" t="s">
        <v>147</v>
      </c>
      <c r="O6" s="718"/>
      <c r="P6" s="719"/>
      <c r="Q6" s="715"/>
      <c r="R6" s="715"/>
      <c r="S6" s="720"/>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411"/>
      <c r="AZ6" s="411"/>
      <c r="BA6" s="411"/>
      <c r="BB6" s="411"/>
      <c r="BC6" s="411"/>
      <c r="BD6" s="411"/>
      <c r="BE6" s="411"/>
      <c r="BF6" s="411"/>
      <c r="BG6" s="411"/>
      <c r="BH6" s="411"/>
      <c r="BI6" s="411"/>
      <c r="BJ6" s="411"/>
      <c r="BK6" s="411"/>
      <c r="BL6" s="411"/>
      <c r="BM6" s="411"/>
      <c r="BN6" s="411"/>
      <c r="BO6" s="411"/>
      <c r="BP6" s="411"/>
      <c r="BQ6" s="411"/>
      <c r="BR6" s="411"/>
      <c r="BS6" s="411"/>
      <c r="BT6" s="411"/>
      <c r="BU6" s="411"/>
      <c r="BV6" s="411"/>
      <c r="BW6" s="411"/>
      <c r="BX6" s="411"/>
      <c r="BY6" s="411"/>
      <c r="BZ6" s="411"/>
      <c r="CA6" s="411"/>
      <c r="CB6" s="411"/>
      <c r="CC6" s="411"/>
      <c r="CD6" s="411"/>
      <c r="CE6" s="411"/>
      <c r="CF6" s="411"/>
      <c r="CG6" s="411"/>
      <c r="CH6" s="411"/>
      <c r="CI6" s="411"/>
      <c r="CJ6" s="411"/>
      <c r="CK6" s="411"/>
      <c r="CL6" s="411"/>
      <c r="CM6" s="411"/>
      <c r="CN6" s="411"/>
      <c r="CO6" s="411"/>
      <c r="CP6" s="411"/>
      <c r="CQ6" s="411"/>
      <c r="CR6" s="411"/>
      <c r="CS6" s="411"/>
      <c r="CT6" s="411"/>
      <c r="CU6" s="411"/>
      <c r="CV6" s="411"/>
      <c r="CW6" s="411"/>
      <c r="CX6" s="411"/>
      <c r="CY6" s="411"/>
      <c r="CZ6" s="411"/>
      <c r="DA6" s="411"/>
      <c r="DB6" s="411"/>
      <c r="DC6" s="411"/>
      <c r="DD6" s="411"/>
      <c r="DE6" s="411"/>
      <c r="DF6" s="411"/>
      <c r="DG6" s="411"/>
      <c r="DH6" s="411"/>
      <c r="DI6" s="411"/>
      <c r="DJ6" s="411"/>
      <c r="DK6" s="411"/>
      <c r="DL6" s="411"/>
      <c r="DM6" s="411"/>
      <c r="DN6" s="411"/>
      <c r="DO6" s="411"/>
      <c r="DP6" s="411"/>
      <c r="DQ6" s="411"/>
      <c r="DR6" s="411"/>
      <c r="DS6" s="411"/>
      <c r="DT6" s="411"/>
      <c r="DU6" s="411"/>
      <c r="DV6" s="411"/>
      <c r="DW6" s="411"/>
      <c r="DX6" s="411"/>
      <c r="DY6" s="411"/>
      <c r="DZ6" s="411"/>
      <c r="EA6" s="411"/>
      <c r="EB6" s="411"/>
      <c r="EC6" s="411"/>
      <c r="ED6" s="411"/>
      <c r="EE6" s="411"/>
      <c r="EF6" s="411"/>
      <c r="EG6" s="411"/>
      <c r="EH6" s="411"/>
      <c r="EI6" s="411"/>
      <c r="EJ6" s="411"/>
      <c r="EK6" s="411"/>
      <c r="EL6" s="411"/>
      <c r="EM6" s="411"/>
      <c r="EN6" s="411"/>
      <c r="EO6" s="411"/>
      <c r="EP6" s="411"/>
      <c r="EQ6" s="411"/>
      <c r="ER6" s="411"/>
      <c r="ES6" s="411"/>
      <c r="ET6" s="411"/>
      <c r="EU6" s="411"/>
      <c r="EV6" s="411"/>
      <c r="EW6" s="411"/>
      <c r="EX6" s="411"/>
      <c r="EY6" s="411"/>
      <c r="EZ6" s="411"/>
      <c r="FA6" s="411"/>
      <c r="FB6" s="411"/>
      <c r="FC6" s="411"/>
      <c r="FD6" s="411"/>
      <c r="FE6" s="411"/>
      <c r="FF6" s="411"/>
      <c r="FG6" s="411"/>
      <c r="FH6" s="411"/>
      <c r="FI6" s="411"/>
      <c r="FJ6" s="411"/>
      <c r="FK6" s="411"/>
      <c r="FL6" s="411"/>
      <c r="FM6" s="411"/>
      <c r="FN6" s="411"/>
      <c r="FO6" s="411"/>
      <c r="FP6" s="411"/>
      <c r="FQ6" s="411"/>
      <c r="FR6" s="411"/>
      <c r="FS6" s="411"/>
      <c r="FT6" s="411"/>
      <c r="FU6" s="411"/>
      <c r="FV6" s="411"/>
      <c r="FW6" s="411"/>
      <c r="FX6" s="411"/>
      <c r="FY6" s="411"/>
      <c r="FZ6" s="411"/>
      <c r="GA6" s="411"/>
      <c r="GB6" s="411"/>
      <c r="GC6" s="411"/>
      <c r="GD6" s="411"/>
      <c r="GE6" s="411"/>
      <c r="GF6" s="411"/>
      <c r="GG6" s="411"/>
      <c r="GH6" s="411"/>
      <c r="GI6" s="411"/>
      <c r="GJ6" s="411"/>
      <c r="GK6" s="411"/>
      <c r="GL6" s="411"/>
      <c r="GM6" s="411"/>
      <c r="GN6" s="411"/>
      <c r="GO6" s="411"/>
      <c r="GP6" s="411"/>
      <c r="GQ6" s="411"/>
      <c r="GR6" s="411"/>
      <c r="GS6" s="411"/>
      <c r="GT6" s="411"/>
      <c r="GU6" s="411"/>
      <c r="GV6" s="411"/>
      <c r="GW6" s="411"/>
      <c r="GX6" s="411"/>
      <c r="GY6" s="411"/>
      <c r="GZ6" s="411"/>
      <c r="HA6" s="411"/>
      <c r="HB6" s="411"/>
      <c r="HC6" s="411"/>
      <c r="HD6" s="411"/>
      <c r="HE6" s="411"/>
      <c r="HF6" s="411"/>
      <c r="HG6" s="411"/>
      <c r="HH6" s="411"/>
      <c r="HI6" s="411"/>
      <c r="HJ6" s="411"/>
      <c r="HK6" s="411"/>
      <c r="HL6" s="411"/>
      <c r="HM6" s="411"/>
      <c r="HN6" s="411"/>
      <c r="HO6" s="411"/>
      <c r="HP6" s="411"/>
      <c r="HQ6" s="411"/>
      <c r="HR6" s="411"/>
      <c r="HS6" s="411"/>
      <c r="HT6" s="411"/>
      <c r="HU6" s="411"/>
      <c r="HV6" s="411"/>
      <c r="HW6" s="411"/>
      <c r="HX6" s="411"/>
      <c r="HY6" s="411"/>
      <c r="HZ6" s="411"/>
      <c r="IA6" s="411"/>
      <c r="IB6" s="411"/>
      <c r="IC6" s="411"/>
      <c r="ID6" s="411"/>
    </row>
    <row r="7" spans="1:238" ht="24.75" customHeight="1">
      <c r="A7" s="411"/>
      <c r="B7" s="681" t="s">
        <v>148</v>
      </c>
      <c r="C7" s="682"/>
      <c r="D7" s="664"/>
      <c r="E7" s="372" t="s">
        <v>149</v>
      </c>
      <c r="F7" s="685"/>
      <c r="G7" s="686"/>
      <c r="H7" s="373" t="s">
        <v>150</v>
      </c>
      <c r="I7" s="685"/>
      <c r="J7" s="686"/>
      <c r="K7" s="373" t="s">
        <v>151</v>
      </c>
      <c r="L7" s="685"/>
      <c r="M7" s="686"/>
      <c r="N7" s="663" t="s">
        <v>504</v>
      </c>
      <c r="O7" s="664"/>
      <c r="P7" s="667"/>
      <c r="Q7" s="668"/>
      <c r="R7" s="668"/>
      <c r="S7" s="669"/>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1"/>
      <c r="BL7" s="411"/>
      <c r="BM7" s="411"/>
      <c r="BN7" s="411"/>
      <c r="BO7" s="411"/>
      <c r="BP7" s="411"/>
      <c r="BQ7" s="411"/>
      <c r="BR7" s="411"/>
      <c r="BS7" s="411"/>
      <c r="BT7" s="411"/>
      <c r="BU7" s="411"/>
      <c r="BV7" s="411"/>
      <c r="BW7" s="411"/>
      <c r="BX7" s="411"/>
      <c r="BY7" s="411"/>
      <c r="BZ7" s="411"/>
      <c r="CA7" s="411"/>
      <c r="CB7" s="411"/>
      <c r="CC7" s="411"/>
      <c r="CD7" s="411"/>
      <c r="CE7" s="411"/>
      <c r="CF7" s="411"/>
      <c r="CG7" s="411"/>
      <c r="CH7" s="411"/>
      <c r="CI7" s="411"/>
      <c r="CJ7" s="411"/>
      <c r="CK7" s="411"/>
      <c r="CL7" s="411"/>
      <c r="CM7" s="411"/>
      <c r="CN7" s="411"/>
      <c r="CO7" s="411"/>
      <c r="CP7" s="411"/>
      <c r="CQ7" s="411"/>
      <c r="CR7" s="411"/>
      <c r="CS7" s="411"/>
      <c r="CT7" s="411"/>
      <c r="CU7" s="411"/>
      <c r="CV7" s="411"/>
      <c r="CW7" s="411"/>
      <c r="CX7" s="411"/>
      <c r="CY7" s="411"/>
      <c r="CZ7" s="411"/>
      <c r="DA7" s="411"/>
      <c r="DB7" s="411"/>
      <c r="DC7" s="411"/>
      <c r="DD7" s="411"/>
      <c r="DE7" s="411"/>
      <c r="DF7" s="411"/>
      <c r="DG7" s="411"/>
      <c r="DH7" s="411"/>
      <c r="DI7" s="411"/>
      <c r="DJ7" s="411"/>
      <c r="DK7" s="411"/>
      <c r="DL7" s="411"/>
      <c r="DM7" s="411"/>
      <c r="DN7" s="411"/>
      <c r="DO7" s="411"/>
      <c r="DP7" s="411"/>
      <c r="DQ7" s="411"/>
      <c r="DR7" s="411"/>
      <c r="DS7" s="411"/>
      <c r="DT7" s="411"/>
      <c r="DU7" s="411"/>
      <c r="DV7" s="411"/>
      <c r="DW7" s="411"/>
      <c r="DX7" s="411"/>
      <c r="DY7" s="411"/>
      <c r="DZ7" s="411"/>
      <c r="EA7" s="411"/>
      <c r="EB7" s="411"/>
      <c r="EC7" s="411"/>
      <c r="ED7" s="411"/>
      <c r="EE7" s="411"/>
      <c r="EF7" s="411"/>
      <c r="EG7" s="411"/>
      <c r="EH7" s="411"/>
      <c r="EI7" s="411"/>
      <c r="EJ7" s="411"/>
      <c r="EK7" s="411"/>
      <c r="EL7" s="411"/>
      <c r="EM7" s="411"/>
      <c r="EN7" s="411"/>
      <c r="EO7" s="411"/>
      <c r="EP7" s="411"/>
      <c r="EQ7" s="411"/>
      <c r="ER7" s="411"/>
      <c r="ES7" s="411"/>
      <c r="ET7" s="411"/>
      <c r="EU7" s="411"/>
      <c r="EV7" s="411"/>
      <c r="EW7" s="411"/>
      <c r="EX7" s="411"/>
      <c r="EY7" s="411"/>
      <c r="EZ7" s="411"/>
      <c r="FA7" s="411"/>
      <c r="FB7" s="411"/>
      <c r="FC7" s="411"/>
      <c r="FD7" s="411"/>
      <c r="FE7" s="411"/>
      <c r="FF7" s="411"/>
      <c r="FG7" s="411"/>
      <c r="FH7" s="411"/>
      <c r="FI7" s="411"/>
      <c r="FJ7" s="411"/>
      <c r="FK7" s="411"/>
      <c r="FL7" s="411"/>
      <c r="FM7" s="411"/>
      <c r="FN7" s="411"/>
      <c r="FO7" s="411"/>
      <c r="FP7" s="411"/>
      <c r="FQ7" s="411"/>
      <c r="FR7" s="411"/>
      <c r="FS7" s="411"/>
      <c r="FT7" s="411"/>
      <c r="FU7" s="411"/>
      <c r="FV7" s="411"/>
      <c r="FW7" s="411"/>
      <c r="FX7" s="411"/>
      <c r="FY7" s="411"/>
      <c r="FZ7" s="411"/>
      <c r="GA7" s="411"/>
      <c r="GB7" s="411"/>
      <c r="GC7" s="411"/>
      <c r="GD7" s="411"/>
      <c r="GE7" s="411"/>
      <c r="GF7" s="411"/>
      <c r="GG7" s="411"/>
      <c r="GH7" s="411"/>
      <c r="GI7" s="411"/>
      <c r="GJ7" s="411"/>
      <c r="GK7" s="411"/>
      <c r="GL7" s="411"/>
      <c r="GM7" s="411"/>
      <c r="GN7" s="411"/>
      <c r="GO7" s="411"/>
      <c r="GP7" s="411"/>
      <c r="GQ7" s="411"/>
      <c r="GR7" s="411"/>
      <c r="GS7" s="411"/>
      <c r="GT7" s="411"/>
      <c r="GU7" s="411"/>
      <c r="GV7" s="411"/>
      <c r="GW7" s="411"/>
      <c r="GX7" s="411"/>
      <c r="GY7" s="411"/>
      <c r="GZ7" s="411"/>
      <c r="HA7" s="411"/>
      <c r="HB7" s="411"/>
      <c r="HC7" s="411"/>
      <c r="HD7" s="411"/>
      <c r="HE7" s="411"/>
      <c r="HF7" s="411"/>
      <c r="HG7" s="411"/>
      <c r="HH7" s="411"/>
      <c r="HI7" s="411"/>
      <c r="HJ7" s="411"/>
      <c r="HK7" s="411"/>
      <c r="HL7" s="411"/>
      <c r="HM7" s="411"/>
      <c r="HN7" s="411"/>
      <c r="HO7" s="411"/>
      <c r="HP7" s="411"/>
      <c r="HQ7" s="411"/>
      <c r="HR7" s="411"/>
      <c r="HS7" s="411"/>
      <c r="HT7" s="411"/>
      <c r="HU7" s="411"/>
      <c r="HV7" s="411"/>
      <c r="HW7" s="411"/>
      <c r="HX7" s="411"/>
      <c r="HY7" s="411"/>
      <c r="HZ7" s="411"/>
      <c r="IA7" s="411"/>
      <c r="IB7" s="411"/>
      <c r="IC7" s="411"/>
      <c r="ID7" s="411" t="s">
        <v>152</v>
      </c>
    </row>
    <row r="8" spans="1:238" ht="24.75" customHeight="1">
      <c r="A8" s="411"/>
      <c r="B8" s="683"/>
      <c r="C8" s="684"/>
      <c r="D8" s="666"/>
      <c r="E8" s="687"/>
      <c r="F8" s="688"/>
      <c r="G8" s="688"/>
      <c r="H8" s="688"/>
      <c r="I8" s="688"/>
      <c r="J8" s="688"/>
      <c r="K8" s="688"/>
      <c r="L8" s="688"/>
      <c r="M8" s="686"/>
      <c r="N8" s="665"/>
      <c r="O8" s="666"/>
      <c r="P8" s="670"/>
      <c r="Q8" s="671"/>
      <c r="R8" s="671"/>
      <c r="S8" s="672"/>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411"/>
      <c r="AU8" s="411"/>
      <c r="AV8" s="411"/>
      <c r="AW8" s="411"/>
      <c r="AX8" s="411"/>
      <c r="AY8" s="411"/>
      <c r="AZ8" s="411"/>
      <c r="BA8" s="411"/>
      <c r="BB8" s="411"/>
      <c r="BC8" s="411"/>
      <c r="BD8" s="411"/>
      <c r="BE8" s="411"/>
      <c r="BF8" s="411"/>
      <c r="BG8" s="411"/>
      <c r="BH8" s="411"/>
      <c r="BI8" s="411"/>
      <c r="BJ8" s="411"/>
      <c r="BK8" s="411"/>
      <c r="BL8" s="411"/>
      <c r="BM8" s="411"/>
      <c r="BN8" s="411"/>
      <c r="BO8" s="411"/>
      <c r="BP8" s="411"/>
      <c r="BQ8" s="411"/>
      <c r="BR8" s="411"/>
      <c r="BS8" s="411"/>
      <c r="BT8" s="411"/>
      <c r="BU8" s="411"/>
      <c r="BV8" s="411"/>
      <c r="BW8" s="411"/>
      <c r="BX8" s="411"/>
      <c r="BY8" s="411"/>
      <c r="BZ8" s="411"/>
      <c r="CA8" s="411"/>
      <c r="CB8" s="411"/>
      <c r="CC8" s="411"/>
      <c r="CD8" s="411"/>
      <c r="CE8" s="411"/>
      <c r="CF8" s="411"/>
      <c r="CG8" s="411"/>
      <c r="CH8" s="411"/>
      <c r="CI8" s="411"/>
      <c r="CJ8" s="411"/>
      <c r="CK8" s="411"/>
      <c r="CL8" s="411"/>
      <c r="CM8" s="411"/>
      <c r="CN8" s="411"/>
      <c r="CO8" s="411"/>
      <c r="CP8" s="411"/>
      <c r="CQ8" s="411"/>
      <c r="CR8" s="411"/>
      <c r="CS8" s="411"/>
      <c r="CT8" s="411"/>
      <c r="CU8" s="411"/>
      <c r="CV8" s="411"/>
      <c r="CW8" s="411"/>
      <c r="CX8" s="411"/>
      <c r="CY8" s="411"/>
      <c r="CZ8" s="411"/>
      <c r="DA8" s="411"/>
      <c r="DB8" s="411"/>
      <c r="DC8" s="411"/>
      <c r="DD8" s="411"/>
      <c r="DE8" s="411"/>
      <c r="DF8" s="411"/>
      <c r="DG8" s="411"/>
      <c r="DH8" s="411"/>
      <c r="DI8" s="411"/>
      <c r="DJ8" s="411"/>
      <c r="DK8" s="411"/>
      <c r="DL8" s="411"/>
      <c r="DM8" s="411"/>
      <c r="DN8" s="411"/>
      <c r="DO8" s="411"/>
      <c r="DP8" s="411"/>
      <c r="DQ8" s="411"/>
      <c r="DR8" s="411"/>
      <c r="DS8" s="411"/>
      <c r="DT8" s="411"/>
      <c r="DU8" s="411"/>
      <c r="DV8" s="411"/>
      <c r="DW8" s="411"/>
      <c r="DX8" s="411"/>
      <c r="DY8" s="411"/>
      <c r="DZ8" s="411"/>
      <c r="EA8" s="411"/>
      <c r="EB8" s="411"/>
      <c r="EC8" s="411"/>
      <c r="ED8" s="411"/>
      <c r="EE8" s="411"/>
      <c r="EF8" s="411"/>
      <c r="EG8" s="411"/>
      <c r="EH8" s="411"/>
      <c r="EI8" s="411"/>
      <c r="EJ8" s="411"/>
      <c r="EK8" s="411"/>
      <c r="EL8" s="411"/>
      <c r="EM8" s="411"/>
      <c r="EN8" s="411"/>
      <c r="EO8" s="411"/>
      <c r="EP8" s="411"/>
      <c r="EQ8" s="411"/>
      <c r="ER8" s="411"/>
      <c r="ES8" s="411"/>
      <c r="ET8" s="411"/>
      <c r="EU8" s="411"/>
      <c r="EV8" s="411"/>
      <c r="EW8" s="411"/>
      <c r="EX8" s="411"/>
      <c r="EY8" s="411"/>
      <c r="EZ8" s="411"/>
      <c r="FA8" s="411"/>
      <c r="FB8" s="411"/>
      <c r="FC8" s="411"/>
      <c r="FD8" s="411"/>
      <c r="FE8" s="411"/>
      <c r="FF8" s="411"/>
      <c r="FG8" s="411"/>
      <c r="FH8" s="411"/>
      <c r="FI8" s="411"/>
      <c r="FJ8" s="411"/>
      <c r="FK8" s="411"/>
      <c r="FL8" s="411"/>
      <c r="FM8" s="411"/>
      <c r="FN8" s="411"/>
      <c r="FO8" s="411"/>
      <c r="FP8" s="411"/>
      <c r="FQ8" s="411"/>
      <c r="FR8" s="411"/>
      <c r="FS8" s="411"/>
      <c r="FT8" s="411"/>
      <c r="FU8" s="411"/>
      <c r="FV8" s="411"/>
      <c r="FW8" s="411"/>
      <c r="FX8" s="411"/>
      <c r="FY8" s="411"/>
      <c r="FZ8" s="411"/>
      <c r="GA8" s="411"/>
      <c r="GB8" s="411"/>
      <c r="GC8" s="411"/>
      <c r="GD8" s="411"/>
      <c r="GE8" s="411"/>
      <c r="GF8" s="411"/>
      <c r="GG8" s="411"/>
      <c r="GH8" s="411"/>
      <c r="GI8" s="411"/>
      <c r="GJ8" s="411"/>
      <c r="GK8" s="411"/>
      <c r="GL8" s="411"/>
      <c r="GM8" s="411"/>
      <c r="GN8" s="411"/>
      <c r="GO8" s="411"/>
      <c r="GP8" s="411"/>
      <c r="GQ8" s="411"/>
      <c r="GR8" s="411"/>
      <c r="GS8" s="411"/>
      <c r="GT8" s="411"/>
      <c r="GU8" s="411"/>
      <c r="GV8" s="411"/>
      <c r="GW8" s="411"/>
      <c r="GX8" s="411"/>
      <c r="GY8" s="411"/>
      <c r="GZ8" s="411"/>
      <c r="HA8" s="411"/>
      <c r="HB8" s="411"/>
      <c r="HC8" s="411"/>
      <c r="HD8" s="411"/>
      <c r="HE8" s="411"/>
      <c r="HF8" s="411"/>
      <c r="HG8" s="411"/>
      <c r="HH8" s="411"/>
      <c r="HI8" s="411"/>
      <c r="HJ8" s="411"/>
      <c r="HK8" s="411"/>
      <c r="HL8" s="411"/>
      <c r="HM8" s="411"/>
      <c r="HN8" s="411"/>
      <c r="HO8" s="411"/>
      <c r="HP8" s="411"/>
      <c r="HQ8" s="411"/>
      <c r="HR8" s="411"/>
      <c r="HS8" s="411"/>
      <c r="HT8" s="411"/>
      <c r="HU8" s="411"/>
      <c r="HV8" s="411"/>
      <c r="HW8" s="411"/>
      <c r="HX8" s="411"/>
      <c r="HY8" s="411"/>
      <c r="HZ8" s="411"/>
      <c r="IA8" s="411"/>
      <c r="IB8" s="411"/>
      <c r="IC8" s="411"/>
      <c r="ID8" s="411"/>
    </row>
    <row r="9" spans="1:238" ht="42.15" customHeight="1" thickBot="1">
      <c r="A9" s="411"/>
      <c r="B9" s="681" t="s">
        <v>153</v>
      </c>
      <c r="C9" s="689"/>
      <c r="D9" s="690"/>
      <c r="E9" s="673"/>
      <c r="F9" s="674"/>
      <c r="G9" s="674"/>
      <c r="H9" s="674"/>
      <c r="I9" s="674"/>
      <c r="J9" s="674"/>
      <c r="K9" s="674"/>
      <c r="L9" s="674"/>
      <c r="M9" s="486"/>
      <c r="N9" s="691" t="s">
        <v>154</v>
      </c>
      <c r="O9" s="690"/>
      <c r="P9" s="692"/>
      <c r="Q9" s="674"/>
      <c r="R9" s="674"/>
      <c r="S9" s="669"/>
      <c r="T9" s="411"/>
      <c r="U9" s="411"/>
      <c r="V9" s="411"/>
      <c r="W9" s="411"/>
      <c r="X9" s="411"/>
      <c r="Y9" s="411"/>
      <c r="Z9" s="411"/>
      <c r="AA9" s="411"/>
      <c r="AB9" s="411"/>
      <c r="AC9" s="411"/>
      <c r="AD9" s="411"/>
      <c r="AE9" s="411"/>
      <c r="AF9" s="411"/>
      <c r="AG9" s="411"/>
      <c r="AH9" s="411"/>
      <c r="AI9" s="411"/>
      <c r="AJ9" s="411"/>
      <c r="AK9" s="411"/>
      <c r="AL9" s="411"/>
      <c r="AM9" s="411"/>
      <c r="AN9" s="411"/>
      <c r="AO9" s="411"/>
      <c r="AP9" s="411"/>
      <c r="AQ9" s="411"/>
      <c r="AR9" s="411"/>
      <c r="AS9" s="411"/>
      <c r="AT9" s="411"/>
      <c r="AU9" s="411"/>
      <c r="AV9" s="411"/>
      <c r="AW9" s="411"/>
      <c r="AX9" s="411"/>
      <c r="AY9" s="411"/>
      <c r="AZ9" s="411"/>
      <c r="BA9" s="411"/>
      <c r="BB9" s="411"/>
      <c r="BC9" s="411"/>
      <c r="BD9" s="411"/>
      <c r="BE9" s="411"/>
      <c r="BF9" s="411"/>
      <c r="BG9" s="411"/>
      <c r="BH9" s="411"/>
      <c r="BI9" s="411"/>
      <c r="BJ9" s="411"/>
      <c r="BK9" s="411"/>
      <c r="BL9" s="411"/>
      <c r="BM9" s="411"/>
      <c r="BN9" s="411"/>
      <c r="BO9" s="411"/>
      <c r="BP9" s="411"/>
      <c r="BQ9" s="411"/>
      <c r="BR9" s="411"/>
      <c r="BS9" s="411"/>
      <c r="BT9" s="411"/>
      <c r="BU9" s="411"/>
      <c r="BV9" s="411"/>
      <c r="BW9" s="411"/>
      <c r="BX9" s="411"/>
      <c r="BY9" s="411"/>
      <c r="BZ9" s="411"/>
      <c r="CA9" s="411"/>
      <c r="CB9" s="411"/>
      <c r="CC9" s="411"/>
      <c r="CD9" s="411"/>
      <c r="CE9" s="411"/>
      <c r="CF9" s="411"/>
      <c r="CG9" s="411"/>
      <c r="CH9" s="411"/>
      <c r="CI9" s="411"/>
      <c r="CJ9" s="411"/>
      <c r="CK9" s="411"/>
      <c r="CL9" s="411"/>
      <c r="CM9" s="411"/>
      <c r="CN9" s="411"/>
      <c r="CO9" s="411"/>
      <c r="CP9" s="411"/>
      <c r="CQ9" s="411"/>
      <c r="CR9" s="411"/>
      <c r="CS9" s="411"/>
      <c r="CT9" s="411"/>
      <c r="CU9" s="411"/>
      <c r="CV9" s="411"/>
      <c r="CW9" s="411"/>
      <c r="CX9" s="411"/>
      <c r="CY9" s="411"/>
      <c r="CZ9" s="411"/>
      <c r="DA9" s="411"/>
      <c r="DB9" s="411"/>
      <c r="DC9" s="411"/>
      <c r="DD9" s="411"/>
      <c r="DE9" s="411"/>
      <c r="DF9" s="411"/>
      <c r="DG9" s="411"/>
      <c r="DH9" s="411"/>
      <c r="DI9" s="411"/>
      <c r="DJ9" s="411"/>
      <c r="DK9" s="411"/>
      <c r="DL9" s="411"/>
      <c r="DM9" s="411"/>
      <c r="DN9" s="411"/>
      <c r="DO9" s="411"/>
      <c r="DP9" s="411"/>
      <c r="DQ9" s="411"/>
      <c r="DR9" s="411"/>
      <c r="DS9" s="411"/>
      <c r="DT9" s="411"/>
      <c r="DU9" s="411"/>
      <c r="DV9" s="411"/>
      <c r="DW9" s="411"/>
      <c r="DX9" s="411"/>
      <c r="DY9" s="411"/>
      <c r="DZ9" s="411"/>
      <c r="EA9" s="411"/>
      <c r="EB9" s="411"/>
      <c r="EC9" s="411"/>
      <c r="ED9" s="411"/>
      <c r="EE9" s="411"/>
      <c r="EF9" s="411"/>
      <c r="EG9" s="411"/>
      <c r="EH9" s="411"/>
      <c r="EI9" s="411"/>
      <c r="EJ9" s="411"/>
      <c r="EK9" s="411"/>
      <c r="EL9" s="411"/>
      <c r="EM9" s="411"/>
      <c r="EN9" s="411"/>
      <c r="EO9" s="411"/>
      <c r="EP9" s="411"/>
      <c r="EQ9" s="411"/>
      <c r="ER9" s="411"/>
      <c r="ES9" s="411"/>
      <c r="ET9" s="411"/>
      <c r="EU9" s="411"/>
      <c r="EV9" s="411"/>
      <c r="EW9" s="411"/>
      <c r="EX9" s="411"/>
      <c r="EY9" s="411"/>
      <c r="EZ9" s="411"/>
      <c r="FA9" s="411"/>
      <c r="FB9" s="411"/>
      <c r="FC9" s="411"/>
      <c r="FD9" s="411"/>
      <c r="FE9" s="411"/>
      <c r="FF9" s="411"/>
      <c r="FG9" s="411"/>
      <c r="FH9" s="411"/>
      <c r="FI9" s="411"/>
      <c r="FJ9" s="411"/>
      <c r="FK9" s="411"/>
      <c r="FL9" s="411"/>
      <c r="FM9" s="411"/>
      <c r="FN9" s="411"/>
      <c r="FO9" s="411"/>
      <c r="FP9" s="411"/>
      <c r="FQ9" s="411"/>
      <c r="FR9" s="411"/>
      <c r="FS9" s="411"/>
      <c r="FT9" s="411"/>
      <c r="FU9" s="411"/>
      <c r="FV9" s="411"/>
      <c r="FW9" s="411"/>
      <c r="FX9" s="411"/>
      <c r="FY9" s="411"/>
      <c r="FZ9" s="411"/>
      <c r="GA9" s="411"/>
      <c r="GB9" s="411"/>
      <c r="GC9" s="411"/>
      <c r="GD9" s="411"/>
      <c r="GE9" s="411"/>
      <c r="GF9" s="411"/>
      <c r="GG9" s="411"/>
      <c r="GH9" s="411"/>
      <c r="GI9" s="411"/>
      <c r="GJ9" s="411"/>
      <c r="GK9" s="411"/>
      <c r="GL9" s="411"/>
      <c r="GM9" s="411"/>
      <c r="GN9" s="411"/>
      <c r="GO9" s="411"/>
      <c r="GP9" s="411"/>
      <c r="GQ9" s="411"/>
      <c r="GR9" s="411"/>
      <c r="GS9" s="411"/>
      <c r="GT9" s="411"/>
      <c r="GU9" s="411"/>
      <c r="GV9" s="411"/>
      <c r="GW9" s="411"/>
      <c r="GX9" s="411"/>
      <c r="GY9" s="411"/>
      <c r="GZ9" s="411"/>
      <c r="HA9" s="411"/>
      <c r="HB9" s="411"/>
      <c r="HC9" s="411"/>
      <c r="HD9" s="411"/>
      <c r="HE9" s="411"/>
      <c r="HF9" s="411"/>
      <c r="HG9" s="411"/>
      <c r="HH9" s="411"/>
      <c r="HI9" s="411"/>
      <c r="HJ9" s="411"/>
      <c r="HK9" s="411"/>
      <c r="HL9" s="411"/>
      <c r="HM9" s="411"/>
      <c r="HN9" s="411"/>
      <c r="HO9" s="411"/>
      <c r="HP9" s="411"/>
      <c r="HQ9" s="411"/>
      <c r="HR9" s="411"/>
      <c r="HS9" s="411"/>
      <c r="HT9" s="411"/>
      <c r="HU9" s="411"/>
      <c r="HV9" s="411"/>
      <c r="HW9" s="411"/>
      <c r="HX9" s="411"/>
      <c r="HY9" s="411"/>
      <c r="HZ9" s="411"/>
      <c r="IA9" s="411"/>
      <c r="IB9" s="411"/>
      <c r="IC9" s="411"/>
      <c r="ID9" s="411"/>
    </row>
    <row r="10" spans="1:238" ht="20.399999999999999" customHeight="1">
      <c r="A10" s="411"/>
      <c r="B10" s="721" t="s">
        <v>461</v>
      </c>
      <c r="C10" s="724" t="s">
        <v>462</v>
      </c>
      <c r="D10" s="724"/>
      <c r="E10" s="724"/>
      <c r="F10" s="724"/>
      <c r="G10" s="724"/>
      <c r="H10" s="309" t="s">
        <v>463</v>
      </c>
      <c r="I10" s="309"/>
      <c r="J10" s="724" t="s">
        <v>464</v>
      </c>
      <c r="K10" s="724"/>
      <c r="L10" s="725" t="s">
        <v>465</v>
      </c>
      <c r="M10" s="725"/>
      <c r="N10" s="726" t="s">
        <v>493</v>
      </c>
      <c r="O10" s="727"/>
      <c r="P10" s="727"/>
      <c r="Q10" s="727"/>
      <c r="R10" s="727"/>
      <c r="S10" s="728"/>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1"/>
      <c r="AV10" s="411"/>
      <c r="AW10" s="411"/>
      <c r="AX10" s="411"/>
      <c r="AY10" s="411"/>
      <c r="AZ10" s="411"/>
      <c r="BA10" s="411"/>
      <c r="BB10" s="411"/>
      <c r="BC10" s="411"/>
      <c r="BD10" s="411"/>
      <c r="BE10" s="411"/>
      <c r="BF10" s="411"/>
      <c r="BG10" s="411"/>
      <c r="BH10" s="411"/>
      <c r="BI10" s="411"/>
      <c r="BJ10" s="411"/>
      <c r="BK10" s="411"/>
      <c r="BL10" s="411"/>
      <c r="BM10" s="411"/>
      <c r="BN10" s="411"/>
      <c r="BO10" s="411"/>
      <c r="BP10" s="411"/>
      <c r="BQ10" s="411"/>
      <c r="BR10" s="411"/>
      <c r="BS10" s="411"/>
      <c r="BT10" s="411"/>
      <c r="BU10" s="411"/>
      <c r="BV10" s="411"/>
      <c r="BW10" s="411"/>
      <c r="BX10" s="411"/>
      <c r="BY10" s="411"/>
      <c r="BZ10" s="411"/>
      <c r="CA10" s="411"/>
      <c r="CB10" s="411"/>
      <c r="CC10" s="411"/>
      <c r="CD10" s="411"/>
      <c r="CE10" s="411"/>
      <c r="CF10" s="411"/>
      <c r="CG10" s="411"/>
      <c r="CH10" s="411"/>
      <c r="CI10" s="411"/>
      <c r="CJ10" s="411"/>
      <c r="CK10" s="411"/>
      <c r="CL10" s="411"/>
      <c r="CM10" s="411"/>
      <c r="CN10" s="411"/>
      <c r="CO10" s="411"/>
      <c r="CP10" s="411"/>
      <c r="CQ10" s="411"/>
      <c r="CR10" s="411"/>
      <c r="CS10" s="411"/>
      <c r="CT10" s="411"/>
      <c r="CU10" s="411"/>
      <c r="CV10" s="411"/>
      <c r="CW10" s="411"/>
      <c r="CX10" s="411"/>
      <c r="CY10" s="411"/>
      <c r="CZ10" s="411"/>
      <c r="DA10" s="411"/>
      <c r="DB10" s="411"/>
      <c r="DC10" s="411"/>
      <c r="DD10" s="411"/>
      <c r="DE10" s="411"/>
      <c r="DF10" s="411"/>
      <c r="DG10" s="411"/>
      <c r="DH10" s="411"/>
      <c r="DI10" s="411"/>
      <c r="DJ10" s="411"/>
      <c r="DK10" s="411"/>
      <c r="DL10" s="411"/>
      <c r="DM10" s="411"/>
      <c r="DN10" s="411"/>
      <c r="DO10" s="411"/>
      <c r="DP10" s="411"/>
      <c r="DQ10" s="411"/>
      <c r="DR10" s="411"/>
      <c r="DS10" s="411"/>
      <c r="DT10" s="411"/>
      <c r="DU10" s="411"/>
      <c r="DV10" s="411"/>
      <c r="DW10" s="411"/>
      <c r="DX10" s="411"/>
      <c r="DY10" s="411"/>
      <c r="DZ10" s="411"/>
      <c r="EA10" s="411"/>
      <c r="EB10" s="411"/>
      <c r="EC10" s="411"/>
      <c r="ED10" s="411"/>
      <c r="EE10" s="411"/>
      <c r="EF10" s="411"/>
      <c r="EG10" s="411"/>
      <c r="EH10" s="411"/>
      <c r="EI10" s="411"/>
      <c r="EJ10" s="411"/>
      <c r="EK10" s="411"/>
      <c r="EL10" s="411"/>
      <c r="EM10" s="411"/>
      <c r="EN10" s="411"/>
      <c r="EO10" s="411"/>
      <c r="EP10" s="411"/>
      <c r="EQ10" s="411"/>
      <c r="ER10" s="411"/>
      <c r="ES10" s="411"/>
      <c r="ET10" s="411"/>
      <c r="EU10" s="411"/>
      <c r="EV10" s="411"/>
      <c r="EW10" s="411"/>
      <c r="EX10" s="411"/>
      <c r="EY10" s="411"/>
      <c r="EZ10" s="411"/>
      <c r="FA10" s="411"/>
      <c r="FB10" s="411"/>
      <c r="FC10" s="411"/>
      <c r="FD10" s="411"/>
      <c r="FE10" s="411"/>
      <c r="FF10" s="411"/>
      <c r="FG10" s="411"/>
      <c r="FH10" s="411"/>
      <c r="FI10" s="411"/>
      <c r="FJ10" s="411"/>
      <c r="FK10" s="411"/>
      <c r="FL10" s="411"/>
      <c r="FM10" s="411"/>
      <c r="FN10" s="411"/>
      <c r="FO10" s="411"/>
      <c r="FP10" s="411"/>
      <c r="FQ10" s="411"/>
      <c r="FR10" s="411"/>
      <c r="FS10" s="411"/>
      <c r="FT10" s="411"/>
      <c r="FU10" s="411"/>
      <c r="FV10" s="411"/>
      <c r="FW10" s="411"/>
      <c r="FX10" s="411"/>
      <c r="FY10" s="411"/>
      <c r="FZ10" s="411"/>
      <c r="GA10" s="411"/>
      <c r="GB10" s="411"/>
      <c r="GC10" s="411"/>
      <c r="GD10" s="411"/>
      <c r="GE10" s="411"/>
      <c r="GF10" s="411"/>
      <c r="GG10" s="411"/>
      <c r="GH10" s="411"/>
      <c r="GI10" s="411"/>
      <c r="GJ10" s="411"/>
      <c r="GK10" s="411"/>
      <c r="GL10" s="411"/>
      <c r="GM10" s="411"/>
      <c r="GN10" s="411"/>
      <c r="GO10" s="411"/>
      <c r="GP10" s="411"/>
      <c r="GQ10" s="411"/>
      <c r="GR10" s="411"/>
      <c r="GS10" s="411"/>
      <c r="GT10" s="411"/>
      <c r="GU10" s="411"/>
      <c r="GV10" s="411"/>
      <c r="GW10" s="411"/>
      <c r="GX10" s="411"/>
      <c r="GY10" s="411"/>
      <c r="GZ10" s="411"/>
      <c r="HA10" s="411"/>
      <c r="HB10" s="411"/>
      <c r="HC10" s="411"/>
      <c r="HD10" s="411"/>
      <c r="HE10" s="411"/>
      <c r="HF10" s="411"/>
      <c r="HG10" s="411"/>
      <c r="HH10" s="411"/>
      <c r="HI10" s="411"/>
      <c r="HJ10" s="411"/>
      <c r="HK10" s="411"/>
      <c r="HL10" s="411"/>
      <c r="HM10" s="411"/>
      <c r="HN10" s="411"/>
      <c r="HO10" s="411"/>
      <c r="HP10" s="411"/>
      <c r="HQ10" s="411"/>
      <c r="HR10" s="411"/>
      <c r="HS10" s="411"/>
      <c r="HT10" s="411"/>
      <c r="HU10" s="411"/>
      <c r="HV10" s="411"/>
      <c r="HW10" s="411"/>
      <c r="HX10" s="411"/>
      <c r="HY10" s="411"/>
      <c r="HZ10" s="411"/>
      <c r="IA10" s="411"/>
      <c r="IB10" s="411"/>
      <c r="IC10" s="411"/>
      <c r="ID10" s="411"/>
    </row>
    <row r="11" spans="1:238" ht="20.399999999999999" customHeight="1">
      <c r="A11" s="411"/>
      <c r="B11" s="722"/>
      <c r="C11" s="729"/>
      <c r="D11" s="729"/>
      <c r="E11" s="729"/>
      <c r="F11" s="729"/>
      <c r="G11" s="729"/>
      <c r="H11" s="310"/>
      <c r="I11" s="311" t="s">
        <v>466</v>
      </c>
      <c r="J11" s="730"/>
      <c r="K11" s="730"/>
      <c r="L11" s="730"/>
      <c r="M11" s="730"/>
      <c r="N11" s="731" t="s">
        <v>494</v>
      </c>
      <c r="O11" s="732"/>
      <c r="P11" s="732"/>
      <c r="Q11" s="733"/>
      <c r="R11" s="312">
        <f>IF(R12="","",(R12+R13))</f>
        <v>0</v>
      </c>
      <c r="S11" s="313" t="s">
        <v>467</v>
      </c>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1"/>
      <c r="AV11" s="411"/>
      <c r="AW11" s="411"/>
      <c r="AX11" s="411"/>
      <c r="AY11" s="411"/>
      <c r="AZ11" s="411"/>
      <c r="BA11" s="411"/>
      <c r="BB11" s="411"/>
      <c r="BC11" s="411"/>
      <c r="BD11" s="411"/>
      <c r="BE11" s="411"/>
      <c r="BF11" s="411"/>
      <c r="BG11" s="411"/>
      <c r="BH11" s="411"/>
      <c r="BI11" s="411"/>
      <c r="BJ11" s="411"/>
      <c r="BK11" s="411"/>
      <c r="BL11" s="411"/>
      <c r="BM11" s="411"/>
      <c r="BN11" s="411"/>
      <c r="BO11" s="411"/>
      <c r="BP11" s="411"/>
      <c r="BQ11" s="411"/>
      <c r="BR11" s="411"/>
      <c r="BS11" s="411"/>
      <c r="BT11" s="411"/>
      <c r="BU11" s="411"/>
      <c r="BV11" s="411"/>
      <c r="BW11" s="411"/>
      <c r="BX11" s="411"/>
      <c r="BY11" s="411"/>
      <c r="BZ11" s="411"/>
      <c r="CA11" s="411"/>
      <c r="CB11" s="411"/>
      <c r="CC11" s="411"/>
      <c r="CD11" s="411"/>
      <c r="CE11" s="411"/>
      <c r="CF11" s="411"/>
      <c r="CG11" s="411"/>
      <c r="CH11" s="411"/>
      <c r="CI11" s="411"/>
      <c r="CJ11" s="411"/>
      <c r="CK11" s="411"/>
      <c r="CL11" s="411"/>
      <c r="CM11" s="411"/>
      <c r="CN11" s="411"/>
      <c r="CO11" s="411"/>
      <c r="CP11" s="411"/>
      <c r="CQ11" s="411"/>
      <c r="CR11" s="411"/>
      <c r="CS11" s="411"/>
      <c r="CT11" s="411"/>
      <c r="CU11" s="411"/>
      <c r="CV11" s="411"/>
      <c r="CW11" s="411"/>
      <c r="CX11" s="411"/>
      <c r="CY11" s="411"/>
      <c r="CZ11" s="411"/>
      <c r="DA11" s="411"/>
      <c r="DB11" s="411"/>
      <c r="DC11" s="411"/>
      <c r="DD11" s="411"/>
      <c r="DE11" s="411"/>
      <c r="DF11" s="411"/>
      <c r="DG11" s="411"/>
      <c r="DH11" s="411"/>
      <c r="DI11" s="411"/>
      <c r="DJ11" s="411"/>
      <c r="DK11" s="411"/>
      <c r="DL11" s="411"/>
      <c r="DM11" s="411"/>
      <c r="DN11" s="411"/>
      <c r="DO11" s="411"/>
      <c r="DP11" s="411"/>
      <c r="DQ11" s="411"/>
      <c r="DR11" s="411"/>
      <c r="DS11" s="411"/>
      <c r="DT11" s="411"/>
      <c r="DU11" s="411"/>
      <c r="DV11" s="411"/>
      <c r="DW11" s="411"/>
      <c r="DX11" s="411"/>
      <c r="DY11" s="411"/>
      <c r="DZ11" s="411"/>
      <c r="EA11" s="411"/>
      <c r="EB11" s="411"/>
      <c r="EC11" s="411"/>
      <c r="ED11" s="411"/>
      <c r="EE11" s="411"/>
      <c r="EF11" s="411"/>
      <c r="EG11" s="411"/>
      <c r="EH11" s="411"/>
      <c r="EI11" s="411"/>
      <c r="EJ11" s="411"/>
      <c r="EK11" s="411"/>
      <c r="EL11" s="411"/>
      <c r="EM11" s="411"/>
      <c r="EN11" s="411"/>
      <c r="EO11" s="411"/>
      <c r="EP11" s="411"/>
      <c r="EQ11" s="411"/>
      <c r="ER11" s="411"/>
      <c r="ES11" s="411"/>
      <c r="ET11" s="411"/>
      <c r="EU11" s="411"/>
      <c r="EV11" s="411"/>
      <c r="EW11" s="411"/>
      <c r="EX11" s="411"/>
      <c r="EY11" s="411"/>
      <c r="EZ11" s="411"/>
      <c r="FA11" s="411"/>
      <c r="FB11" s="411"/>
      <c r="FC11" s="411"/>
      <c r="FD11" s="411"/>
      <c r="FE11" s="411"/>
      <c r="FF11" s="411"/>
      <c r="FG11" s="411"/>
      <c r="FH11" s="411"/>
      <c r="FI11" s="411"/>
      <c r="FJ11" s="411"/>
      <c r="FK11" s="411"/>
      <c r="FL11" s="411"/>
      <c r="FM11" s="411"/>
      <c r="FN11" s="411"/>
      <c r="FO11" s="411"/>
      <c r="FP11" s="411"/>
      <c r="FQ11" s="411"/>
      <c r="FR11" s="411"/>
      <c r="FS11" s="411"/>
      <c r="FT11" s="411"/>
      <c r="FU11" s="411"/>
      <c r="FV11" s="411"/>
      <c r="FW11" s="411"/>
      <c r="FX11" s="411"/>
      <c r="FY11" s="411"/>
      <c r="FZ11" s="411"/>
      <c r="GA11" s="411"/>
      <c r="GB11" s="411"/>
      <c r="GC11" s="411"/>
      <c r="GD11" s="411"/>
      <c r="GE11" s="411"/>
      <c r="GF11" s="411"/>
      <c r="GG11" s="411"/>
      <c r="GH11" s="411"/>
      <c r="GI11" s="411"/>
      <c r="GJ11" s="411"/>
      <c r="GK11" s="411"/>
      <c r="GL11" s="411"/>
      <c r="GM11" s="411"/>
      <c r="GN11" s="411"/>
      <c r="GO11" s="411"/>
      <c r="GP11" s="411"/>
      <c r="GQ11" s="411"/>
      <c r="GR11" s="411"/>
      <c r="GS11" s="411"/>
      <c r="GT11" s="411"/>
      <c r="GU11" s="411"/>
      <c r="GV11" s="411"/>
      <c r="GW11" s="411"/>
      <c r="GX11" s="411"/>
      <c r="GY11" s="411"/>
      <c r="GZ11" s="411"/>
      <c r="HA11" s="411"/>
      <c r="HB11" s="411"/>
      <c r="HC11" s="411"/>
      <c r="HD11" s="411"/>
      <c r="HE11" s="411"/>
      <c r="HF11" s="411"/>
      <c r="HG11" s="411"/>
      <c r="HH11" s="411"/>
      <c r="HI11" s="411"/>
      <c r="HJ11" s="411"/>
      <c r="HK11" s="411"/>
      <c r="HL11" s="411"/>
      <c r="HM11" s="411"/>
      <c r="HN11" s="411"/>
      <c r="HO11" s="411"/>
      <c r="HP11" s="411"/>
      <c r="HQ11" s="411"/>
      <c r="HR11" s="411"/>
      <c r="HS11" s="411"/>
      <c r="HT11" s="411"/>
      <c r="HU11" s="411"/>
      <c r="HV11" s="411"/>
      <c r="HW11" s="411"/>
      <c r="HX11" s="411"/>
      <c r="HY11" s="411"/>
      <c r="HZ11" s="411"/>
      <c r="IA11" s="411"/>
      <c r="IB11" s="411"/>
      <c r="IC11" s="411"/>
      <c r="ID11" s="411"/>
    </row>
    <row r="12" spans="1:238" ht="20.399999999999999" customHeight="1">
      <c r="A12" s="411"/>
      <c r="B12" s="722"/>
      <c r="C12" s="734"/>
      <c r="D12" s="734"/>
      <c r="E12" s="734"/>
      <c r="F12" s="734"/>
      <c r="G12" s="734"/>
      <c r="H12" s="310"/>
      <c r="I12" s="311" t="s">
        <v>466</v>
      </c>
      <c r="J12" s="730"/>
      <c r="K12" s="730"/>
      <c r="L12" s="730"/>
      <c r="M12" s="730"/>
      <c r="N12" s="735" t="s">
        <v>468</v>
      </c>
      <c r="O12" s="736"/>
      <c r="P12" s="736"/>
      <c r="Q12" s="737"/>
      <c r="R12" s="312">
        <f>IF(競技者データ入力シート!BF7="","",競技者データ入力シート!BF7)</f>
        <v>0</v>
      </c>
      <c r="S12" s="313" t="s">
        <v>467</v>
      </c>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1"/>
      <c r="BN12" s="411"/>
      <c r="BO12" s="411"/>
      <c r="BP12" s="411"/>
      <c r="BQ12" s="411"/>
      <c r="BR12" s="411"/>
      <c r="BS12" s="411"/>
      <c r="BT12" s="411"/>
      <c r="BU12" s="411"/>
      <c r="BV12" s="411"/>
      <c r="BW12" s="411"/>
      <c r="BX12" s="411"/>
      <c r="BY12" s="411"/>
      <c r="BZ12" s="411"/>
      <c r="CA12" s="411"/>
      <c r="CB12" s="411"/>
      <c r="CC12" s="411"/>
      <c r="CD12" s="411"/>
      <c r="CE12" s="411"/>
      <c r="CF12" s="411"/>
      <c r="CG12" s="411"/>
      <c r="CH12" s="411"/>
      <c r="CI12" s="411"/>
      <c r="CJ12" s="411"/>
      <c r="CK12" s="411"/>
      <c r="CL12" s="411"/>
      <c r="CM12" s="411"/>
      <c r="CN12" s="411"/>
      <c r="CO12" s="411"/>
      <c r="CP12" s="411"/>
      <c r="CQ12" s="411"/>
      <c r="CR12" s="411"/>
      <c r="CS12" s="411"/>
      <c r="CT12" s="411"/>
      <c r="CU12" s="411"/>
      <c r="CV12" s="411"/>
      <c r="CW12" s="411"/>
      <c r="CX12" s="411"/>
      <c r="CY12" s="411"/>
      <c r="CZ12" s="411"/>
      <c r="DA12" s="411"/>
      <c r="DB12" s="411"/>
      <c r="DC12" s="411"/>
      <c r="DD12" s="411"/>
      <c r="DE12" s="411"/>
      <c r="DF12" s="411"/>
      <c r="DG12" s="411"/>
      <c r="DH12" s="411"/>
      <c r="DI12" s="411"/>
      <c r="DJ12" s="411"/>
      <c r="DK12" s="411"/>
      <c r="DL12" s="411"/>
      <c r="DM12" s="411"/>
      <c r="DN12" s="411"/>
      <c r="DO12" s="411"/>
      <c r="DP12" s="411"/>
      <c r="DQ12" s="411"/>
      <c r="DR12" s="411"/>
      <c r="DS12" s="411"/>
      <c r="DT12" s="411"/>
      <c r="DU12" s="411"/>
      <c r="DV12" s="411"/>
      <c r="DW12" s="411"/>
      <c r="DX12" s="411"/>
      <c r="DY12" s="411"/>
      <c r="DZ12" s="411"/>
      <c r="EA12" s="411"/>
      <c r="EB12" s="411"/>
      <c r="EC12" s="411"/>
      <c r="ED12" s="411"/>
      <c r="EE12" s="411"/>
      <c r="EF12" s="411"/>
      <c r="EG12" s="411"/>
      <c r="EH12" s="411"/>
      <c r="EI12" s="411"/>
      <c r="EJ12" s="411"/>
      <c r="EK12" s="411"/>
      <c r="EL12" s="411"/>
      <c r="EM12" s="411"/>
      <c r="EN12" s="411"/>
      <c r="EO12" s="411"/>
      <c r="EP12" s="411"/>
      <c r="EQ12" s="411"/>
      <c r="ER12" s="411"/>
      <c r="ES12" s="411"/>
      <c r="ET12" s="411"/>
      <c r="EU12" s="411"/>
      <c r="EV12" s="411"/>
      <c r="EW12" s="411"/>
      <c r="EX12" s="411"/>
      <c r="EY12" s="411"/>
      <c r="EZ12" s="411"/>
      <c r="FA12" s="411"/>
      <c r="FB12" s="411"/>
      <c r="FC12" s="411"/>
      <c r="FD12" s="411"/>
      <c r="FE12" s="411"/>
      <c r="FF12" s="411"/>
      <c r="FG12" s="411"/>
      <c r="FH12" s="411"/>
      <c r="FI12" s="411"/>
      <c r="FJ12" s="411"/>
      <c r="FK12" s="411"/>
      <c r="FL12" s="411"/>
      <c r="FM12" s="411"/>
      <c r="FN12" s="411"/>
      <c r="FO12" s="411"/>
      <c r="FP12" s="411"/>
      <c r="FQ12" s="411"/>
      <c r="FR12" s="411"/>
      <c r="FS12" s="411"/>
      <c r="FT12" s="411"/>
      <c r="FU12" s="411"/>
      <c r="FV12" s="411"/>
      <c r="FW12" s="411"/>
      <c r="FX12" s="411"/>
      <c r="FY12" s="411"/>
      <c r="FZ12" s="411"/>
      <c r="GA12" s="411"/>
      <c r="GB12" s="411"/>
      <c r="GC12" s="411"/>
      <c r="GD12" s="411"/>
      <c r="GE12" s="411"/>
      <c r="GF12" s="411"/>
      <c r="GG12" s="411"/>
      <c r="GH12" s="411"/>
      <c r="GI12" s="411"/>
      <c r="GJ12" s="411"/>
      <c r="GK12" s="411"/>
      <c r="GL12" s="411"/>
      <c r="GM12" s="411"/>
      <c r="GN12" s="411"/>
      <c r="GO12" s="411"/>
      <c r="GP12" s="411"/>
      <c r="GQ12" s="411"/>
      <c r="GR12" s="411"/>
      <c r="GS12" s="411"/>
      <c r="GT12" s="411"/>
      <c r="GU12" s="411"/>
      <c r="GV12" s="411"/>
      <c r="GW12" s="411"/>
      <c r="GX12" s="411"/>
      <c r="GY12" s="411"/>
      <c r="GZ12" s="411"/>
      <c r="HA12" s="411"/>
      <c r="HB12" s="411"/>
      <c r="HC12" s="411"/>
      <c r="HD12" s="411"/>
      <c r="HE12" s="411"/>
      <c r="HF12" s="411"/>
      <c r="HG12" s="411"/>
      <c r="HH12" s="411"/>
      <c r="HI12" s="411"/>
      <c r="HJ12" s="411"/>
      <c r="HK12" s="411"/>
      <c r="HL12" s="411"/>
      <c r="HM12" s="411"/>
      <c r="HN12" s="411"/>
      <c r="HO12" s="411"/>
      <c r="HP12" s="411"/>
      <c r="HQ12" s="411"/>
      <c r="HR12" s="411"/>
      <c r="HS12" s="411"/>
      <c r="HT12" s="411"/>
      <c r="HU12" s="411"/>
      <c r="HV12" s="411"/>
      <c r="HW12" s="411"/>
      <c r="HX12" s="411"/>
      <c r="HY12" s="411"/>
      <c r="HZ12" s="411"/>
      <c r="IA12" s="411"/>
      <c r="IB12" s="411"/>
      <c r="IC12" s="411"/>
      <c r="ID12" s="411"/>
    </row>
    <row r="13" spans="1:238" ht="17.149999999999999" customHeight="1" thickBot="1">
      <c r="A13" s="411"/>
      <c r="B13" s="723"/>
      <c r="C13" s="738"/>
      <c r="D13" s="738"/>
      <c r="E13" s="738"/>
      <c r="F13" s="738"/>
      <c r="G13" s="738"/>
      <c r="H13" s="314"/>
      <c r="I13" s="315" t="s">
        <v>466</v>
      </c>
      <c r="J13" s="730"/>
      <c r="K13" s="730"/>
      <c r="L13" s="730"/>
      <c r="M13" s="730"/>
      <c r="N13" s="316" t="s">
        <v>471</v>
      </c>
      <c r="O13" s="317"/>
      <c r="P13" s="318"/>
      <c r="Q13" s="319"/>
      <c r="R13" s="320">
        <v>0</v>
      </c>
      <c r="S13" s="321" t="s">
        <v>467</v>
      </c>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11"/>
      <c r="AW13" s="411"/>
      <c r="AX13" s="411"/>
      <c r="AY13" s="411"/>
      <c r="AZ13" s="411"/>
      <c r="BA13" s="411"/>
      <c r="BB13" s="411"/>
      <c r="BC13" s="411"/>
      <c r="BD13" s="411"/>
      <c r="BE13" s="411"/>
      <c r="BF13" s="411"/>
      <c r="BG13" s="411"/>
      <c r="BH13" s="411"/>
      <c r="BI13" s="411"/>
      <c r="BJ13" s="411"/>
      <c r="BK13" s="411"/>
      <c r="BL13" s="411"/>
      <c r="BM13" s="411"/>
      <c r="BN13" s="411"/>
      <c r="BO13" s="411"/>
      <c r="BP13" s="411"/>
      <c r="BQ13" s="411"/>
      <c r="BR13" s="411"/>
      <c r="BS13" s="411"/>
      <c r="BT13" s="411"/>
      <c r="BU13" s="411"/>
      <c r="BV13" s="411"/>
      <c r="BW13" s="411"/>
      <c r="BX13" s="411"/>
      <c r="BY13" s="411"/>
      <c r="BZ13" s="411"/>
      <c r="CA13" s="411"/>
      <c r="CB13" s="411"/>
      <c r="CC13" s="411"/>
      <c r="CD13" s="411"/>
      <c r="CE13" s="411"/>
      <c r="CF13" s="411"/>
      <c r="CG13" s="411"/>
      <c r="CH13" s="411"/>
      <c r="CI13" s="411"/>
      <c r="CJ13" s="411"/>
      <c r="CK13" s="411"/>
      <c r="CL13" s="411"/>
      <c r="CM13" s="411"/>
      <c r="CN13" s="411"/>
      <c r="CO13" s="411"/>
      <c r="CP13" s="411"/>
      <c r="CQ13" s="411"/>
      <c r="CR13" s="411"/>
      <c r="CS13" s="411"/>
      <c r="CT13" s="411"/>
      <c r="CU13" s="411"/>
      <c r="CV13" s="411"/>
      <c r="CW13" s="411"/>
      <c r="CX13" s="411"/>
      <c r="CY13" s="411"/>
      <c r="CZ13" s="411"/>
      <c r="DA13" s="411"/>
      <c r="DB13" s="411"/>
      <c r="DC13" s="411"/>
      <c r="DD13" s="411"/>
      <c r="DE13" s="411"/>
      <c r="DF13" s="411"/>
      <c r="DG13" s="411"/>
      <c r="DH13" s="411"/>
      <c r="DI13" s="411"/>
      <c r="DJ13" s="411"/>
      <c r="DK13" s="411"/>
      <c r="DL13" s="411"/>
      <c r="DM13" s="411"/>
      <c r="DN13" s="411"/>
      <c r="DO13" s="411"/>
      <c r="DP13" s="411"/>
      <c r="DQ13" s="411"/>
      <c r="DR13" s="411"/>
      <c r="DS13" s="411"/>
      <c r="DT13" s="411"/>
      <c r="DU13" s="411"/>
      <c r="DV13" s="411"/>
      <c r="DW13" s="411"/>
      <c r="DX13" s="411"/>
      <c r="DY13" s="411"/>
      <c r="DZ13" s="411"/>
      <c r="EA13" s="411"/>
      <c r="EB13" s="411"/>
      <c r="EC13" s="411"/>
      <c r="ED13" s="411"/>
      <c r="EE13" s="411"/>
      <c r="EF13" s="411"/>
      <c r="EG13" s="411"/>
      <c r="EH13" s="411"/>
      <c r="EI13" s="411"/>
      <c r="EJ13" s="411"/>
      <c r="EK13" s="411"/>
      <c r="EL13" s="411"/>
      <c r="EM13" s="411"/>
      <c r="EN13" s="411"/>
      <c r="EO13" s="411"/>
      <c r="EP13" s="411"/>
      <c r="EQ13" s="411"/>
      <c r="ER13" s="411"/>
      <c r="ES13" s="411"/>
      <c r="ET13" s="411"/>
      <c r="EU13" s="411"/>
      <c r="EV13" s="411"/>
      <c r="EW13" s="411"/>
      <c r="EX13" s="411"/>
      <c r="EY13" s="411"/>
      <c r="EZ13" s="411"/>
      <c r="FA13" s="411"/>
      <c r="FB13" s="411"/>
      <c r="FC13" s="411"/>
      <c r="FD13" s="411"/>
      <c r="FE13" s="411"/>
      <c r="FF13" s="411"/>
      <c r="FG13" s="411"/>
      <c r="FH13" s="411"/>
      <c r="FI13" s="411"/>
      <c r="FJ13" s="411"/>
      <c r="FK13" s="411"/>
      <c r="FL13" s="411"/>
      <c r="FM13" s="411"/>
      <c r="FN13" s="411"/>
      <c r="FO13" s="411"/>
      <c r="FP13" s="411"/>
      <c r="FQ13" s="411"/>
      <c r="FR13" s="411"/>
      <c r="FS13" s="411"/>
      <c r="FT13" s="411"/>
      <c r="FU13" s="411"/>
      <c r="FV13" s="411"/>
      <c r="FW13" s="411"/>
      <c r="FX13" s="411"/>
      <c r="FY13" s="411"/>
      <c r="FZ13" s="411"/>
      <c r="GA13" s="411"/>
      <c r="GB13" s="411"/>
      <c r="GC13" s="411"/>
      <c r="GD13" s="411"/>
      <c r="GE13" s="411"/>
      <c r="GF13" s="411"/>
      <c r="GG13" s="411"/>
      <c r="GH13" s="411"/>
      <c r="GI13" s="411"/>
      <c r="GJ13" s="411"/>
      <c r="GK13" s="411"/>
      <c r="GL13" s="411"/>
      <c r="GM13" s="411"/>
      <c r="GN13" s="411"/>
      <c r="GO13" s="411"/>
      <c r="GP13" s="411"/>
      <c r="GQ13" s="411"/>
      <c r="GR13" s="411"/>
      <c r="GS13" s="411"/>
      <c r="GT13" s="411"/>
      <c r="GU13" s="411"/>
      <c r="GV13" s="411"/>
      <c r="GW13" s="411"/>
      <c r="GX13" s="411"/>
      <c r="GY13" s="411"/>
      <c r="GZ13" s="411"/>
      <c r="HA13" s="411"/>
      <c r="HB13" s="411"/>
      <c r="HC13" s="411"/>
      <c r="HD13" s="411"/>
      <c r="HE13" s="411"/>
      <c r="HF13" s="411"/>
      <c r="HG13" s="411"/>
      <c r="HH13" s="411"/>
      <c r="HI13" s="411"/>
      <c r="HJ13" s="411"/>
      <c r="HK13" s="411"/>
      <c r="HL13" s="411"/>
      <c r="HM13" s="411"/>
      <c r="HN13" s="411"/>
      <c r="HO13" s="411"/>
      <c r="HP13" s="411"/>
      <c r="HQ13" s="411"/>
      <c r="HR13" s="411"/>
      <c r="HS13" s="411"/>
      <c r="HT13" s="411"/>
      <c r="HU13" s="411"/>
      <c r="HV13" s="411"/>
      <c r="HW13" s="411"/>
      <c r="HX13" s="411"/>
      <c r="HY13" s="411"/>
      <c r="HZ13" s="411"/>
      <c r="IA13" s="411"/>
      <c r="IB13" s="411"/>
      <c r="IC13" s="411"/>
      <c r="ID13" s="411"/>
    </row>
    <row r="14" spans="1:238" ht="18.45">
      <c r="A14" s="411"/>
      <c r="B14" s="322"/>
      <c r="C14" s="323" t="s">
        <v>469</v>
      </c>
      <c r="D14" s="324"/>
      <c r="E14" s="325"/>
      <c r="F14" s="325"/>
      <c r="G14" s="326"/>
      <c r="H14" s="326"/>
      <c r="I14" s="326"/>
      <c r="J14" s="327"/>
      <c r="K14" s="327"/>
      <c r="L14" s="327"/>
      <c r="M14" s="328"/>
      <c r="N14" s="328"/>
      <c r="O14" s="328"/>
      <c r="P14" s="328"/>
      <c r="Q14" s="328"/>
      <c r="R14" s="328"/>
      <c r="S14" s="329"/>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P14" s="411"/>
      <c r="AQ14" s="411"/>
      <c r="AR14" s="411"/>
      <c r="AS14" s="411"/>
      <c r="AT14" s="411"/>
      <c r="AU14" s="411"/>
      <c r="AV14" s="411"/>
      <c r="AW14" s="411"/>
      <c r="AX14" s="411"/>
      <c r="AY14" s="411"/>
      <c r="AZ14" s="411"/>
      <c r="BA14" s="411"/>
      <c r="BB14" s="411"/>
      <c r="BC14" s="411"/>
      <c r="BD14" s="411"/>
      <c r="BE14" s="411"/>
      <c r="BF14" s="411"/>
      <c r="BG14" s="411"/>
      <c r="BH14" s="411"/>
      <c r="BI14" s="411"/>
      <c r="BJ14" s="411"/>
      <c r="BK14" s="411"/>
      <c r="BL14" s="411"/>
      <c r="BM14" s="411"/>
      <c r="BN14" s="411"/>
      <c r="BO14" s="411"/>
      <c r="BP14" s="411"/>
      <c r="BQ14" s="411"/>
      <c r="BR14" s="411"/>
      <c r="BS14" s="411"/>
      <c r="BT14" s="411"/>
      <c r="BU14" s="411"/>
      <c r="BV14" s="411"/>
      <c r="BW14" s="411"/>
      <c r="BX14" s="411"/>
      <c r="BY14" s="411"/>
      <c r="BZ14" s="411"/>
      <c r="CA14" s="411"/>
      <c r="CB14" s="411"/>
      <c r="CC14" s="411"/>
      <c r="CD14" s="411"/>
      <c r="CE14" s="411"/>
      <c r="CF14" s="411"/>
      <c r="CG14" s="411"/>
      <c r="CH14" s="411"/>
      <c r="CI14" s="411"/>
      <c r="CJ14" s="411"/>
      <c r="CK14" s="411"/>
      <c r="CL14" s="411"/>
      <c r="CM14" s="411"/>
      <c r="CN14" s="411"/>
      <c r="CO14" s="411"/>
      <c r="CP14" s="411"/>
      <c r="CQ14" s="411"/>
      <c r="CR14" s="411"/>
      <c r="CS14" s="411"/>
      <c r="CT14" s="411"/>
      <c r="CU14" s="411"/>
      <c r="CV14" s="411"/>
      <c r="CW14" s="411"/>
      <c r="CX14" s="411"/>
      <c r="CY14" s="411"/>
      <c r="CZ14" s="411"/>
      <c r="DA14" s="411"/>
      <c r="DB14" s="411"/>
      <c r="DC14" s="411"/>
      <c r="DD14" s="411"/>
      <c r="DE14" s="411"/>
      <c r="DF14" s="411"/>
      <c r="DG14" s="411"/>
      <c r="DH14" s="411"/>
      <c r="DI14" s="411"/>
      <c r="DJ14" s="411"/>
      <c r="DK14" s="411"/>
      <c r="DL14" s="411"/>
      <c r="DM14" s="411"/>
      <c r="DN14" s="411"/>
      <c r="DO14" s="411"/>
      <c r="DP14" s="411"/>
      <c r="DQ14" s="411"/>
      <c r="DR14" s="411"/>
      <c r="DS14" s="411"/>
      <c r="DT14" s="411"/>
      <c r="DU14" s="411"/>
      <c r="DV14" s="411"/>
      <c r="DW14" s="411"/>
      <c r="DX14" s="411"/>
      <c r="DY14" s="411"/>
      <c r="DZ14" s="411"/>
      <c r="EA14" s="411"/>
      <c r="EB14" s="411"/>
      <c r="EC14" s="411"/>
      <c r="ED14" s="411"/>
      <c r="EE14" s="411"/>
      <c r="EF14" s="411"/>
      <c r="EG14" s="411"/>
      <c r="EH14" s="411"/>
      <c r="EI14" s="411"/>
      <c r="EJ14" s="411"/>
      <c r="EK14" s="411"/>
      <c r="EL14" s="411"/>
      <c r="EM14" s="411"/>
      <c r="EN14" s="411"/>
      <c r="EO14" s="411"/>
      <c r="EP14" s="411"/>
      <c r="EQ14" s="411"/>
      <c r="ER14" s="411"/>
      <c r="ES14" s="411"/>
      <c r="ET14" s="411"/>
      <c r="EU14" s="411"/>
      <c r="EV14" s="411"/>
      <c r="EW14" s="411"/>
      <c r="EX14" s="411"/>
      <c r="EY14" s="411"/>
      <c r="EZ14" s="411"/>
      <c r="FA14" s="411"/>
      <c r="FB14" s="411"/>
      <c r="FC14" s="411"/>
      <c r="FD14" s="411"/>
      <c r="FE14" s="411"/>
      <c r="FF14" s="411"/>
      <c r="FG14" s="411"/>
      <c r="FH14" s="411"/>
      <c r="FI14" s="411"/>
      <c r="FJ14" s="411"/>
      <c r="FK14" s="411"/>
      <c r="FL14" s="411"/>
      <c r="FM14" s="411"/>
      <c r="FN14" s="411"/>
      <c r="FO14" s="411"/>
      <c r="FP14" s="411"/>
      <c r="FQ14" s="411"/>
      <c r="FR14" s="411"/>
      <c r="FS14" s="411"/>
      <c r="FT14" s="411"/>
      <c r="FU14" s="411"/>
      <c r="FV14" s="411"/>
      <c r="FW14" s="411"/>
      <c r="FX14" s="411"/>
      <c r="FY14" s="411"/>
      <c r="FZ14" s="411"/>
      <c r="GA14" s="411"/>
      <c r="GB14" s="411"/>
      <c r="GC14" s="411"/>
      <c r="GD14" s="411"/>
      <c r="GE14" s="411"/>
      <c r="GF14" s="411"/>
      <c r="GG14" s="411"/>
      <c r="GH14" s="411"/>
      <c r="GI14" s="411"/>
      <c r="GJ14" s="411"/>
      <c r="GK14" s="411"/>
      <c r="GL14" s="411"/>
      <c r="GM14" s="411"/>
      <c r="GN14" s="411"/>
      <c r="GO14" s="411"/>
      <c r="GP14" s="411"/>
      <c r="GQ14" s="411"/>
      <c r="GR14" s="411"/>
      <c r="GS14" s="411"/>
      <c r="GT14" s="411"/>
      <c r="GU14" s="411"/>
      <c r="GV14" s="411"/>
      <c r="GW14" s="411"/>
      <c r="GX14" s="411"/>
      <c r="GY14" s="411"/>
      <c r="GZ14" s="411"/>
      <c r="HA14" s="411"/>
      <c r="HB14" s="411"/>
      <c r="HC14" s="411"/>
      <c r="HD14" s="411"/>
      <c r="HE14" s="411"/>
      <c r="HF14" s="411"/>
      <c r="HG14" s="411"/>
      <c r="HH14" s="411"/>
      <c r="HI14" s="411"/>
      <c r="HJ14" s="411"/>
      <c r="HK14" s="411"/>
      <c r="HL14" s="411"/>
      <c r="HM14" s="411"/>
      <c r="HN14" s="411"/>
      <c r="HO14" s="411"/>
      <c r="HP14" s="411"/>
      <c r="HQ14" s="411"/>
      <c r="HR14" s="411"/>
      <c r="HS14" s="411"/>
      <c r="HT14" s="411"/>
      <c r="HU14" s="411"/>
      <c r="HV14" s="411"/>
      <c r="HW14" s="411"/>
      <c r="HX14" s="411"/>
      <c r="HY14" s="411"/>
      <c r="HZ14" s="411"/>
      <c r="IA14" s="411"/>
      <c r="IB14" s="411"/>
      <c r="IC14" s="411"/>
      <c r="ID14" s="411"/>
    </row>
    <row r="15" spans="1:238" ht="13.3" hidden="1">
      <c r="A15" s="411"/>
      <c r="B15" s="374"/>
      <c r="C15" s="375"/>
      <c r="D15" s="376"/>
      <c r="E15" s="376"/>
      <c r="F15" s="376"/>
      <c r="G15" s="376"/>
      <c r="H15" s="376"/>
      <c r="I15" s="376"/>
      <c r="J15" s="376"/>
      <c r="K15" s="376"/>
      <c r="L15" s="376"/>
      <c r="M15" s="377"/>
      <c r="N15" s="377"/>
      <c r="O15" s="377"/>
      <c r="P15" s="377"/>
      <c r="Q15" s="377"/>
      <c r="R15" s="377"/>
      <c r="S15" s="378"/>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c r="DX15" s="411"/>
      <c r="DY15" s="411"/>
      <c r="DZ15" s="411"/>
      <c r="EA15" s="411"/>
      <c r="EB15" s="411"/>
      <c r="EC15" s="411"/>
      <c r="ED15" s="411"/>
      <c r="EE15" s="411"/>
      <c r="EF15" s="411"/>
      <c r="EG15" s="411"/>
      <c r="EH15" s="411"/>
      <c r="EI15" s="411"/>
      <c r="EJ15" s="411"/>
      <c r="EK15" s="411"/>
      <c r="EL15" s="411"/>
      <c r="EM15" s="411"/>
      <c r="EN15" s="411"/>
      <c r="EO15" s="411"/>
      <c r="EP15" s="411"/>
      <c r="EQ15" s="411"/>
      <c r="ER15" s="411"/>
      <c r="ES15" s="411"/>
      <c r="ET15" s="411"/>
      <c r="EU15" s="411"/>
      <c r="EV15" s="411"/>
      <c r="EW15" s="411"/>
      <c r="EX15" s="411"/>
      <c r="EY15" s="411"/>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1"/>
      <c r="FX15" s="411"/>
      <c r="FY15" s="411"/>
      <c r="FZ15" s="411"/>
      <c r="GA15" s="411"/>
      <c r="GB15" s="411"/>
      <c r="GC15" s="411"/>
      <c r="GD15" s="411"/>
      <c r="GE15" s="411"/>
      <c r="GF15" s="411"/>
      <c r="GG15" s="411"/>
      <c r="GH15" s="411"/>
      <c r="GI15" s="411"/>
      <c r="GJ15" s="411"/>
      <c r="GK15" s="411"/>
      <c r="GL15" s="411"/>
      <c r="GM15" s="411"/>
      <c r="GN15" s="411"/>
      <c r="GO15" s="411"/>
      <c r="GP15" s="411"/>
      <c r="GQ15" s="411"/>
      <c r="GR15" s="411"/>
      <c r="GS15" s="411"/>
      <c r="GT15" s="411"/>
      <c r="GU15" s="411"/>
      <c r="GV15" s="411"/>
      <c r="GW15" s="411"/>
      <c r="GX15" s="411"/>
      <c r="GY15" s="411"/>
      <c r="GZ15" s="411"/>
      <c r="HA15" s="411"/>
      <c r="HB15" s="411"/>
      <c r="HC15" s="411"/>
      <c r="HD15" s="411"/>
      <c r="HE15" s="411"/>
      <c r="HF15" s="411"/>
      <c r="HG15" s="411"/>
      <c r="HH15" s="411"/>
      <c r="HI15" s="411"/>
      <c r="HJ15" s="411"/>
      <c r="HK15" s="411"/>
      <c r="HL15" s="411"/>
      <c r="HM15" s="411"/>
      <c r="HN15" s="411"/>
      <c r="HO15" s="411"/>
      <c r="HP15" s="411"/>
      <c r="HQ15" s="411"/>
      <c r="HR15" s="411"/>
      <c r="HS15" s="411"/>
      <c r="HT15" s="411"/>
      <c r="HU15" s="411"/>
      <c r="HV15" s="411"/>
      <c r="HW15" s="411"/>
      <c r="HX15" s="411"/>
      <c r="HY15" s="411"/>
      <c r="HZ15" s="411"/>
      <c r="IA15" s="411"/>
      <c r="IB15" s="411"/>
      <c r="IC15" s="411"/>
      <c r="ID15" s="411"/>
    </row>
    <row r="16" spans="1:238" ht="13.3">
      <c r="A16" s="411"/>
      <c r="B16" s="379" t="s">
        <v>47</v>
      </c>
      <c r="C16" s="380" t="s">
        <v>48</v>
      </c>
      <c r="D16" s="648" t="s">
        <v>155</v>
      </c>
      <c r="E16" s="649"/>
      <c r="F16" s="650"/>
      <c r="G16" s="381" t="s">
        <v>470</v>
      </c>
      <c r="H16" s="382" t="s">
        <v>156</v>
      </c>
      <c r="I16" s="383" t="s">
        <v>157</v>
      </c>
      <c r="J16" s="651" t="s">
        <v>158</v>
      </c>
      <c r="K16" s="652"/>
      <c r="L16" s="653" t="s">
        <v>159</v>
      </c>
      <c r="M16" s="652"/>
      <c r="N16" s="653" t="s">
        <v>160</v>
      </c>
      <c r="O16" s="652"/>
      <c r="P16" s="654" t="s">
        <v>161</v>
      </c>
      <c r="Q16" s="652"/>
      <c r="R16" s="654" t="s">
        <v>162</v>
      </c>
      <c r="S16" s="655"/>
      <c r="T16" s="411"/>
      <c r="U16" s="411"/>
      <c r="V16" s="411"/>
      <c r="W16" s="411"/>
      <c r="X16" s="411"/>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411"/>
      <c r="BY16" s="411"/>
      <c r="BZ16" s="411"/>
      <c r="CA16" s="411"/>
      <c r="CB16" s="411"/>
      <c r="CC16" s="411"/>
      <c r="CD16" s="411"/>
      <c r="CE16" s="411"/>
      <c r="CF16" s="411"/>
      <c r="CG16" s="411"/>
      <c r="CH16" s="411"/>
      <c r="CI16" s="411"/>
      <c r="CJ16" s="411"/>
      <c r="CK16" s="411"/>
      <c r="CL16" s="411"/>
      <c r="CM16" s="411"/>
      <c r="CN16" s="411"/>
      <c r="CO16" s="411"/>
      <c r="CP16" s="411"/>
      <c r="CQ16" s="411"/>
      <c r="CR16" s="411"/>
      <c r="CS16" s="411"/>
      <c r="CT16" s="411"/>
      <c r="CU16" s="411"/>
      <c r="CV16" s="411"/>
      <c r="CW16" s="411"/>
      <c r="CX16" s="411"/>
      <c r="CY16" s="411"/>
      <c r="CZ16" s="411"/>
      <c r="DA16" s="411"/>
      <c r="DB16" s="411"/>
      <c r="DC16" s="411"/>
      <c r="DD16" s="411"/>
      <c r="DE16" s="411"/>
      <c r="DF16" s="411"/>
      <c r="DG16" s="411"/>
      <c r="DH16" s="411"/>
      <c r="DI16" s="411"/>
      <c r="DJ16" s="411"/>
      <c r="DK16" s="411"/>
      <c r="DL16" s="411"/>
      <c r="DM16" s="411"/>
      <c r="DN16" s="411"/>
      <c r="DO16" s="411"/>
      <c r="DP16" s="411"/>
      <c r="DQ16" s="411"/>
      <c r="DR16" s="411"/>
      <c r="DS16" s="411"/>
      <c r="DT16" s="411"/>
      <c r="DU16" s="411"/>
      <c r="DV16" s="411"/>
      <c r="DW16" s="411"/>
      <c r="DX16" s="411"/>
      <c r="DY16" s="411"/>
      <c r="DZ16" s="411"/>
      <c r="EA16" s="411"/>
      <c r="EB16" s="411"/>
      <c r="EC16" s="411"/>
      <c r="ED16" s="411"/>
      <c r="EE16" s="411"/>
      <c r="EF16" s="411"/>
      <c r="EG16" s="411"/>
      <c r="EH16" s="411"/>
      <c r="EI16" s="411"/>
      <c r="EJ16" s="411"/>
      <c r="EK16" s="411"/>
      <c r="EL16" s="411"/>
      <c r="EM16" s="411"/>
      <c r="EN16" s="411"/>
      <c r="EO16" s="411"/>
      <c r="EP16" s="411"/>
      <c r="EQ16" s="411"/>
      <c r="ER16" s="411"/>
      <c r="ES16" s="411"/>
      <c r="ET16" s="411"/>
      <c r="EU16" s="411"/>
      <c r="EV16" s="411"/>
      <c r="EW16" s="411"/>
      <c r="EX16" s="411"/>
      <c r="EY16" s="411"/>
      <c r="EZ16" s="411"/>
      <c r="FA16" s="411"/>
      <c r="FB16" s="411"/>
      <c r="FC16" s="411"/>
      <c r="FD16" s="411"/>
      <c r="FE16" s="411"/>
      <c r="FF16" s="411"/>
      <c r="FG16" s="411"/>
      <c r="FH16" s="411"/>
      <c r="FI16" s="411"/>
      <c r="FJ16" s="411"/>
      <c r="FK16" s="411"/>
      <c r="FL16" s="411"/>
      <c r="FM16" s="411"/>
      <c r="FN16" s="411"/>
      <c r="FO16" s="411"/>
      <c r="FP16" s="411"/>
      <c r="FQ16" s="411"/>
      <c r="FR16" s="411"/>
      <c r="FS16" s="411"/>
      <c r="FT16" s="411"/>
      <c r="FU16" s="411"/>
      <c r="FV16" s="411"/>
      <c r="FW16" s="411"/>
      <c r="FX16" s="411"/>
      <c r="FY16" s="411"/>
      <c r="FZ16" s="411"/>
      <c r="GA16" s="411"/>
      <c r="GB16" s="411"/>
      <c r="GC16" s="411"/>
      <c r="GD16" s="411"/>
      <c r="GE16" s="411"/>
      <c r="GF16" s="411"/>
      <c r="GG16" s="411"/>
      <c r="GH16" s="411"/>
      <c r="GI16" s="411"/>
      <c r="GJ16" s="411"/>
      <c r="GK16" s="411"/>
      <c r="GL16" s="411"/>
      <c r="GM16" s="411"/>
      <c r="GN16" s="411"/>
      <c r="GO16" s="411"/>
      <c r="GP16" s="411"/>
      <c r="GQ16" s="411"/>
      <c r="GR16" s="411"/>
      <c r="GS16" s="411"/>
      <c r="GT16" s="411"/>
      <c r="GU16" s="411"/>
      <c r="GV16" s="411"/>
      <c r="GW16" s="411"/>
      <c r="GX16" s="411"/>
      <c r="GY16" s="411"/>
      <c r="GZ16" s="411"/>
      <c r="HA16" s="411"/>
      <c r="HB16" s="411"/>
      <c r="HC16" s="411"/>
      <c r="HD16" s="411"/>
      <c r="HE16" s="411"/>
      <c r="HF16" s="411"/>
      <c r="HG16" s="411"/>
      <c r="HH16" s="411"/>
      <c r="HI16" s="411"/>
      <c r="HJ16" s="411"/>
      <c r="HK16" s="411"/>
      <c r="HL16" s="411"/>
      <c r="HM16" s="411"/>
      <c r="HN16" s="411"/>
      <c r="HO16" s="411"/>
      <c r="HP16" s="411"/>
      <c r="HQ16" s="411"/>
      <c r="HR16" s="411"/>
      <c r="HS16" s="411"/>
      <c r="HT16" s="411"/>
      <c r="HU16" s="411"/>
      <c r="HV16" s="411"/>
      <c r="HW16" s="411"/>
      <c r="HX16" s="411"/>
      <c r="HY16" s="411"/>
      <c r="HZ16" s="411"/>
      <c r="IA16" s="411"/>
      <c r="IB16" s="411"/>
      <c r="IC16" s="411"/>
      <c r="ID16" s="411"/>
    </row>
    <row r="17" spans="1:238" ht="24.75" customHeight="1">
      <c r="A17" s="411"/>
      <c r="B17" s="384">
        <v>1</v>
      </c>
      <c r="C17" s="385" t="str">
        <f>IF(ISERROR(VLOOKUP(B17,'NANS Data'!$D$2:$P$51,6,FALSE)),"",VLOOKUP(B17,'NANS Data'!$D$2:$P$51,6,FALSE))</f>
        <v/>
      </c>
      <c r="D17" s="620" t="str">
        <f>IF(ISERROR(VLOOKUP(B17,'NANS Data'!$D$2:$P$51,7,FALSE)),"",VLOOKUP(B17,'NANS Data'!$D$2:$P$51,7,FALSE))</f>
        <v/>
      </c>
      <c r="E17" s="621"/>
      <c r="F17" s="622"/>
      <c r="G17" s="387" t="str">
        <f>IF(ISERROR(VLOOKUP(B17,'NANS Data'!$D$2:$P$51,12,FALSE)),"",VLOOKUP(B17,'NANS Data'!$D$2:$P$51,12,FALSE))</f>
        <v/>
      </c>
      <c r="H17" s="388" t="str">
        <f>IF(ISERROR(VLOOKUP(B17,競技者データ入力シート!$B$8:$O$57,2,FALSE)),"",VLOOKUP(B17,競技者データ入力シート!$B$8:$O$57,8,FALSE))</f>
        <v/>
      </c>
      <c r="I17" s="389" t="str">
        <f>IF(ISERROR(VLOOKUP(B17,'NANS Data'!$D$2:$P$51,13,FALSE)),"",VLOOKUP(B17,'NANS Data'!$D$2:$P$51,13,FALSE))</f>
        <v/>
      </c>
      <c r="J17" s="629" t="str">
        <f>IF(ISERROR(VLOOKUP($B17,競技者データ入力シート!$B$8:$Q$57,16,FALSE)),"",VLOOKUP($B17,競技者データ入力シート!$B$8:$Q$57,16,FALSE))</f>
        <v/>
      </c>
      <c r="K17" s="630"/>
      <c r="L17" s="661" t="str">
        <f>IF(ISERROR(VLOOKUP($B17,競技者データ入力シート!$B$8:$AK$57,21,FALSE)),"",VLOOKUP($B17,競技者データ入力シート!$B$8:$AK$57,21,FALSE))</f>
        <v/>
      </c>
      <c r="M17" s="662"/>
      <c r="N17" s="646"/>
      <c r="O17" s="662"/>
      <c r="P17" s="646"/>
      <c r="Q17" s="662"/>
      <c r="R17" s="646"/>
      <c r="S17" s="647"/>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411"/>
      <c r="CR17" s="411"/>
      <c r="CS17" s="411"/>
      <c r="CT17" s="411"/>
      <c r="CU17" s="411"/>
      <c r="CV17" s="411"/>
      <c r="CW17" s="411"/>
      <c r="CX17" s="411"/>
      <c r="CY17" s="411"/>
      <c r="CZ17" s="411"/>
      <c r="DA17" s="411"/>
      <c r="DB17" s="411"/>
      <c r="DC17" s="411"/>
      <c r="DD17" s="411"/>
      <c r="DE17" s="411"/>
      <c r="DF17" s="411"/>
      <c r="DG17" s="411"/>
      <c r="DH17" s="411"/>
      <c r="DI17" s="411"/>
      <c r="DJ17" s="411"/>
      <c r="DK17" s="411"/>
      <c r="DL17" s="411"/>
      <c r="DM17" s="411"/>
      <c r="DN17" s="411"/>
      <c r="DO17" s="411"/>
      <c r="DP17" s="411"/>
      <c r="DQ17" s="411"/>
      <c r="DR17" s="411"/>
      <c r="DS17" s="411"/>
      <c r="DT17" s="411"/>
      <c r="DU17" s="411"/>
      <c r="DV17" s="411"/>
      <c r="DW17" s="411"/>
      <c r="DX17" s="411"/>
      <c r="DY17" s="411"/>
      <c r="DZ17" s="411"/>
      <c r="EA17" s="411"/>
      <c r="EB17" s="411"/>
      <c r="EC17" s="411"/>
      <c r="ED17" s="411"/>
      <c r="EE17" s="411"/>
      <c r="EF17" s="411"/>
      <c r="EG17" s="411"/>
      <c r="EH17" s="411"/>
      <c r="EI17" s="411"/>
      <c r="EJ17" s="411"/>
      <c r="EK17" s="411"/>
      <c r="EL17" s="411"/>
      <c r="EM17" s="411"/>
      <c r="EN17" s="411"/>
      <c r="EO17" s="411"/>
      <c r="EP17" s="411"/>
      <c r="EQ17" s="411"/>
      <c r="ER17" s="411"/>
      <c r="ES17" s="411"/>
      <c r="ET17" s="411"/>
      <c r="EU17" s="411"/>
      <c r="EV17" s="411"/>
      <c r="EW17" s="411"/>
      <c r="EX17" s="411"/>
      <c r="EY17" s="411"/>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1"/>
      <c r="FX17" s="411"/>
      <c r="FY17" s="411"/>
      <c r="FZ17" s="411"/>
      <c r="GA17" s="411"/>
      <c r="GB17" s="411"/>
      <c r="GC17" s="411"/>
      <c r="GD17" s="411"/>
      <c r="GE17" s="411"/>
      <c r="GF17" s="411"/>
      <c r="GG17" s="411"/>
      <c r="GH17" s="411"/>
      <c r="GI17" s="411"/>
      <c r="GJ17" s="411"/>
      <c r="GK17" s="411"/>
      <c r="GL17" s="411"/>
      <c r="GM17" s="411"/>
      <c r="GN17" s="411"/>
      <c r="GO17" s="411"/>
      <c r="GP17" s="411"/>
      <c r="GQ17" s="411"/>
      <c r="GR17" s="411"/>
      <c r="GS17" s="411"/>
      <c r="GT17" s="411"/>
      <c r="GU17" s="411"/>
      <c r="GV17" s="411"/>
      <c r="GW17" s="411"/>
      <c r="GX17" s="411"/>
      <c r="GY17" s="411"/>
      <c r="GZ17" s="411"/>
      <c r="HA17" s="411"/>
      <c r="HB17" s="411"/>
      <c r="HC17" s="411"/>
      <c r="HD17" s="411"/>
      <c r="HE17" s="411"/>
      <c r="HF17" s="411"/>
      <c r="HG17" s="411"/>
      <c r="HH17" s="411"/>
      <c r="HI17" s="411"/>
      <c r="HJ17" s="411"/>
      <c r="HK17" s="411"/>
      <c r="HL17" s="411"/>
      <c r="HM17" s="411"/>
      <c r="HN17" s="411"/>
      <c r="HO17" s="411"/>
      <c r="HP17" s="411"/>
      <c r="HQ17" s="411"/>
      <c r="HR17" s="411"/>
      <c r="HS17" s="411"/>
      <c r="HT17" s="411"/>
      <c r="HU17" s="411"/>
      <c r="HV17" s="411"/>
      <c r="HW17" s="411"/>
      <c r="HX17" s="411"/>
      <c r="HY17" s="411"/>
      <c r="HZ17" s="411"/>
      <c r="IA17" s="411"/>
      <c r="IB17" s="411"/>
      <c r="IC17" s="411"/>
      <c r="ID17" s="411"/>
    </row>
    <row r="18" spans="1:238" ht="24.75" customHeight="1">
      <c r="A18" s="411"/>
      <c r="B18" s="390">
        <v>2</v>
      </c>
      <c r="C18" s="385" t="str">
        <f>IF(ISERROR(VLOOKUP(B18,'NANS Data'!$D$2:$P$51,6,FALSE)),"",VLOOKUP(B18,'NANS Data'!$D$2:$P$51,6,FALSE))</f>
        <v/>
      </c>
      <c r="D18" s="620" t="str">
        <f>IF(ISERROR(VLOOKUP(B18,'NANS Data'!$D$2:$P$51,7,FALSE)),"",VLOOKUP(B18,'NANS Data'!$D$2:$P$51,7,FALSE))</f>
        <v/>
      </c>
      <c r="E18" s="621"/>
      <c r="F18" s="622"/>
      <c r="G18" s="391" t="str">
        <f>IF(ISERROR(VLOOKUP(B18,'NANS Data'!$D$2:$P$51,12,FALSE)),"",VLOOKUP(B18,'NANS Data'!$D$2:$P$51,12,FALSE))</f>
        <v/>
      </c>
      <c r="H18" s="392" t="str">
        <f>IF(ISERROR(VLOOKUP(B18,競技者データ入力シート!$B$8:$O$57,2,FALSE)),"",VLOOKUP(B18,競技者データ入力シート!$B$8:$O$57,8,FALSE))</f>
        <v/>
      </c>
      <c r="I18" s="389" t="str">
        <f>IF(ISERROR(VLOOKUP(B18,'NANS Data'!$D$2:$P$51,13,FALSE)),"",VLOOKUP(B18,'NANS Data'!$D$2:$P$51,13,FALSE))</f>
        <v/>
      </c>
      <c r="J18" s="629" t="str">
        <f>IF(ISERROR(VLOOKUP($B18,競技者データ入力シート!$B$8:$Q$57,16,FALSE)),"",VLOOKUP($B18,競技者データ入力シート!$B$8:$Q$57,16,FALSE))</f>
        <v/>
      </c>
      <c r="K18" s="630"/>
      <c r="L18" s="623" t="str">
        <f>IF(ISERROR(VLOOKUP($B18,競技者データ入力シート!$B$8:$AK$57,21,FALSE)),"",VLOOKUP($B18,競技者データ入力シート!$B$8:$AK$57,21,FALSE))</f>
        <v/>
      </c>
      <c r="M18" s="624"/>
      <c r="N18" s="625"/>
      <c r="O18" s="624"/>
      <c r="P18" s="625"/>
      <c r="Q18" s="624"/>
      <c r="R18" s="625"/>
      <c r="S18" s="626"/>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c r="CU18" s="411"/>
      <c r="CV18" s="411"/>
      <c r="CW18" s="411"/>
      <c r="CX18" s="411"/>
      <c r="CY18" s="411"/>
      <c r="CZ18" s="411"/>
      <c r="DA18" s="411"/>
      <c r="DB18" s="411"/>
      <c r="DC18" s="411"/>
      <c r="DD18" s="411"/>
      <c r="DE18" s="411"/>
      <c r="DF18" s="411"/>
      <c r="DG18" s="411"/>
      <c r="DH18" s="411"/>
      <c r="DI18" s="411"/>
      <c r="DJ18" s="411"/>
      <c r="DK18" s="411"/>
      <c r="DL18" s="411"/>
      <c r="DM18" s="411"/>
      <c r="DN18" s="411"/>
      <c r="DO18" s="411"/>
      <c r="DP18" s="411"/>
      <c r="DQ18" s="411"/>
      <c r="DR18" s="411"/>
      <c r="DS18" s="411"/>
      <c r="DT18" s="411"/>
      <c r="DU18" s="411"/>
      <c r="DV18" s="411"/>
      <c r="DW18" s="411"/>
      <c r="DX18" s="411"/>
      <c r="DY18" s="411"/>
      <c r="DZ18" s="411"/>
      <c r="EA18" s="411"/>
      <c r="EB18" s="411"/>
      <c r="EC18" s="411"/>
      <c r="ED18" s="411"/>
      <c r="EE18" s="411"/>
      <c r="EF18" s="411"/>
      <c r="EG18" s="411"/>
      <c r="EH18" s="411"/>
      <c r="EI18" s="411"/>
      <c r="EJ18" s="411"/>
      <c r="EK18" s="411"/>
      <c r="EL18" s="411"/>
      <c r="EM18" s="411"/>
      <c r="EN18" s="411"/>
      <c r="EO18" s="411"/>
      <c r="EP18" s="411"/>
      <c r="EQ18" s="411"/>
      <c r="ER18" s="411"/>
      <c r="ES18" s="411"/>
      <c r="ET18" s="411"/>
      <c r="EU18" s="411"/>
      <c r="EV18" s="411"/>
      <c r="EW18" s="411"/>
      <c r="EX18" s="411"/>
      <c r="EY18" s="411"/>
      <c r="EZ18" s="411"/>
      <c r="FA18" s="411"/>
      <c r="FB18" s="411"/>
      <c r="FC18" s="411"/>
      <c r="FD18" s="411"/>
      <c r="FE18" s="411"/>
      <c r="FF18" s="411"/>
      <c r="FG18" s="411"/>
      <c r="FH18" s="411"/>
      <c r="FI18" s="411"/>
      <c r="FJ18" s="411"/>
      <c r="FK18" s="411"/>
      <c r="FL18" s="411"/>
      <c r="FM18" s="411"/>
      <c r="FN18" s="411"/>
      <c r="FO18" s="411"/>
      <c r="FP18" s="411"/>
      <c r="FQ18" s="411"/>
      <c r="FR18" s="411"/>
      <c r="FS18" s="411"/>
      <c r="FT18" s="411"/>
      <c r="FU18" s="411"/>
      <c r="FV18" s="411"/>
      <c r="FW18" s="411"/>
      <c r="FX18" s="411"/>
      <c r="FY18" s="411"/>
      <c r="FZ18" s="411"/>
      <c r="GA18" s="411"/>
      <c r="GB18" s="411"/>
      <c r="GC18" s="411"/>
      <c r="GD18" s="411"/>
      <c r="GE18" s="411"/>
      <c r="GF18" s="411"/>
      <c r="GG18" s="411"/>
      <c r="GH18" s="411"/>
      <c r="GI18" s="411"/>
      <c r="GJ18" s="411"/>
      <c r="GK18" s="411"/>
      <c r="GL18" s="411"/>
      <c r="GM18" s="411"/>
      <c r="GN18" s="411"/>
      <c r="GO18" s="411"/>
      <c r="GP18" s="411"/>
      <c r="GQ18" s="411"/>
      <c r="GR18" s="411"/>
      <c r="GS18" s="411"/>
      <c r="GT18" s="411"/>
      <c r="GU18" s="411"/>
      <c r="GV18" s="411"/>
      <c r="GW18" s="411"/>
      <c r="GX18" s="411"/>
      <c r="GY18" s="411"/>
      <c r="GZ18" s="411"/>
      <c r="HA18" s="411"/>
      <c r="HB18" s="411"/>
      <c r="HC18" s="411"/>
      <c r="HD18" s="411"/>
      <c r="HE18" s="411"/>
      <c r="HF18" s="411"/>
      <c r="HG18" s="411"/>
      <c r="HH18" s="411"/>
      <c r="HI18" s="411"/>
      <c r="HJ18" s="411"/>
      <c r="HK18" s="411"/>
      <c r="HL18" s="411"/>
      <c r="HM18" s="411"/>
      <c r="HN18" s="411"/>
      <c r="HO18" s="411"/>
      <c r="HP18" s="411"/>
      <c r="HQ18" s="411"/>
      <c r="HR18" s="411"/>
      <c r="HS18" s="411"/>
      <c r="HT18" s="411"/>
      <c r="HU18" s="411"/>
      <c r="HV18" s="411"/>
      <c r="HW18" s="411"/>
      <c r="HX18" s="411"/>
      <c r="HY18" s="411"/>
      <c r="HZ18" s="411"/>
      <c r="IA18" s="411"/>
      <c r="IB18" s="411"/>
      <c r="IC18" s="411"/>
      <c r="ID18" s="411"/>
    </row>
    <row r="19" spans="1:238" ht="24.75" customHeight="1">
      <c r="A19" s="411"/>
      <c r="B19" s="390">
        <v>3</v>
      </c>
      <c r="C19" s="385" t="str">
        <f>IF(ISERROR(VLOOKUP(B19,'NANS Data'!$D$2:$P$51,6,FALSE)),"",VLOOKUP(B19,'NANS Data'!$D$2:$P$51,6,FALSE))</f>
        <v/>
      </c>
      <c r="D19" s="620" t="str">
        <f>IF(ISERROR(VLOOKUP(B19,'NANS Data'!$D$2:$P$51,7,FALSE)),"",VLOOKUP(B19,'NANS Data'!$D$2:$P$51,7,FALSE))</f>
        <v/>
      </c>
      <c r="E19" s="621"/>
      <c r="F19" s="622"/>
      <c r="G19" s="391" t="str">
        <f>IF(ISERROR(VLOOKUP(B19,'NANS Data'!$D$2:$P$51,12,FALSE)),"",VLOOKUP(B19,'NANS Data'!$D$2:$P$51,12,FALSE))</f>
        <v/>
      </c>
      <c r="H19" s="392" t="str">
        <f>IF(ISERROR(VLOOKUP(B19,競技者データ入力シート!$B$8:$O$57,2,FALSE)),"",VLOOKUP(B19,競技者データ入力シート!$B$8:$O$57,8,FALSE))</f>
        <v/>
      </c>
      <c r="I19" s="389" t="str">
        <f>IF(ISERROR(VLOOKUP(B19,'NANS Data'!$D$2:$P$51,13,FALSE)),"",VLOOKUP(B19,'NANS Data'!$D$2:$P$51,13,FALSE))</f>
        <v/>
      </c>
      <c r="J19" s="629" t="str">
        <f>IF(ISERROR(VLOOKUP($B19,競技者データ入力シート!$B$8:$Q$57,16,FALSE)),"",VLOOKUP($B19,競技者データ入力シート!$B$8:$Q$57,16,FALSE))</f>
        <v/>
      </c>
      <c r="K19" s="630"/>
      <c r="L19" s="623" t="str">
        <f>IF(ISERROR(VLOOKUP($B19,競技者データ入力シート!$B$8:$AK$57,21,FALSE)),"",VLOOKUP($B19,競技者データ入力シート!$B$8:$AK$57,21,FALSE))</f>
        <v/>
      </c>
      <c r="M19" s="624"/>
      <c r="N19" s="625"/>
      <c r="O19" s="624"/>
      <c r="P19" s="625"/>
      <c r="Q19" s="624"/>
      <c r="R19" s="625"/>
      <c r="S19" s="626"/>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1"/>
      <c r="EC19" s="411"/>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1"/>
      <c r="FX19" s="411"/>
      <c r="FY19" s="411"/>
      <c r="FZ19" s="411"/>
      <c r="GA19" s="411"/>
      <c r="GB19" s="411"/>
      <c r="GC19" s="411"/>
      <c r="GD19" s="411"/>
      <c r="GE19" s="411"/>
      <c r="GF19" s="411"/>
      <c r="GG19" s="411"/>
      <c r="GH19" s="411"/>
      <c r="GI19" s="411"/>
      <c r="GJ19" s="411"/>
      <c r="GK19" s="411"/>
      <c r="GL19" s="411"/>
      <c r="GM19" s="411"/>
      <c r="GN19" s="411"/>
      <c r="GO19" s="411"/>
      <c r="GP19" s="411"/>
      <c r="GQ19" s="411"/>
      <c r="GR19" s="411"/>
      <c r="GS19" s="411"/>
      <c r="GT19" s="411"/>
      <c r="GU19" s="411"/>
      <c r="GV19" s="411"/>
      <c r="GW19" s="411"/>
      <c r="GX19" s="411"/>
      <c r="GY19" s="411"/>
      <c r="GZ19" s="411"/>
      <c r="HA19" s="411"/>
      <c r="HB19" s="411"/>
      <c r="HC19" s="411"/>
      <c r="HD19" s="411"/>
      <c r="HE19" s="411"/>
      <c r="HF19" s="411"/>
      <c r="HG19" s="411"/>
      <c r="HH19" s="411"/>
      <c r="HI19" s="411"/>
      <c r="HJ19" s="411"/>
      <c r="HK19" s="411"/>
      <c r="HL19" s="411"/>
      <c r="HM19" s="411"/>
      <c r="HN19" s="411"/>
      <c r="HO19" s="411"/>
      <c r="HP19" s="411"/>
      <c r="HQ19" s="411"/>
      <c r="HR19" s="411"/>
      <c r="HS19" s="411"/>
      <c r="HT19" s="411"/>
      <c r="HU19" s="411"/>
      <c r="HV19" s="411"/>
      <c r="HW19" s="411"/>
      <c r="HX19" s="411"/>
      <c r="HY19" s="411"/>
      <c r="HZ19" s="411"/>
      <c r="IA19" s="411"/>
      <c r="IB19" s="411"/>
      <c r="IC19" s="411"/>
      <c r="ID19" s="411"/>
    </row>
    <row r="20" spans="1:238" ht="24.75" customHeight="1">
      <c r="A20" s="411"/>
      <c r="B20" s="390">
        <v>4</v>
      </c>
      <c r="C20" s="385" t="str">
        <f>IF(ISERROR(VLOOKUP(B20,'NANS Data'!$D$2:$P$51,6,FALSE)),"",VLOOKUP(B20,'NANS Data'!$D$2:$P$51,6,FALSE))</f>
        <v/>
      </c>
      <c r="D20" s="620" t="str">
        <f>IF(ISERROR(VLOOKUP(B20,'NANS Data'!$D$2:$P$51,7,FALSE)),"",VLOOKUP(B20,'NANS Data'!$D$2:$P$51,7,FALSE))</f>
        <v/>
      </c>
      <c r="E20" s="621"/>
      <c r="F20" s="622"/>
      <c r="G20" s="391" t="str">
        <f>IF(ISERROR(VLOOKUP(B20,'NANS Data'!$D$2:$P$51,12,FALSE)),"",VLOOKUP(B20,'NANS Data'!$D$2:$P$51,12,FALSE))</f>
        <v/>
      </c>
      <c r="H20" s="392" t="str">
        <f>IF(ISERROR(VLOOKUP(B20,競技者データ入力シート!$B$8:$O$57,2,FALSE)),"",VLOOKUP(B20,競技者データ入力シート!$B$8:$O$57,8,FALSE))</f>
        <v/>
      </c>
      <c r="I20" s="389" t="str">
        <f>IF(ISERROR(VLOOKUP(B20,'NANS Data'!$D$2:$P$51,13,FALSE)),"",VLOOKUP(B20,'NANS Data'!$D$2:$P$51,13,FALSE))</f>
        <v/>
      </c>
      <c r="J20" s="629" t="str">
        <f>IF(ISERROR(VLOOKUP($B20,競技者データ入力シート!$B$8:$Q$57,16,FALSE)),"",VLOOKUP($B20,競技者データ入力シート!$B$8:$Q$57,16,FALSE))</f>
        <v/>
      </c>
      <c r="K20" s="630"/>
      <c r="L20" s="623" t="str">
        <f>IF(ISERROR(VLOOKUP($B20,競技者データ入力シート!$B$8:$AK$57,21,FALSE)),"",VLOOKUP($B20,競技者データ入力シート!$B$8:$AK$57,21,FALSE))</f>
        <v/>
      </c>
      <c r="M20" s="624"/>
      <c r="N20" s="625"/>
      <c r="O20" s="624"/>
      <c r="P20" s="625"/>
      <c r="Q20" s="624"/>
      <c r="R20" s="625"/>
      <c r="S20" s="626"/>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row>
    <row r="21" spans="1:238" ht="24.75" customHeight="1">
      <c r="A21" s="411"/>
      <c r="B21" s="393">
        <v>5</v>
      </c>
      <c r="C21" s="394" t="str">
        <f>IF(ISERROR(VLOOKUP(B21,'NANS Data'!$D$2:$P$51,6,FALSE)),"",VLOOKUP(B21,'NANS Data'!$D$2:$P$51,6,FALSE))</f>
        <v/>
      </c>
      <c r="D21" s="632" t="str">
        <f>IF(ISERROR(VLOOKUP(B21,'NANS Data'!$D$2:$P$51,7,FALSE)),"",VLOOKUP(B21,'NANS Data'!$D$2:$P$51,7,FALSE))</f>
        <v/>
      </c>
      <c r="E21" s="633"/>
      <c r="F21" s="634"/>
      <c r="G21" s="396" t="str">
        <f>IF(ISERROR(VLOOKUP(B21,'NANS Data'!$D$2:$P$51,12,FALSE)),"",VLOOKUP(B21,'NANS Data'!$D$2:$P$51,12,FALSE))</f>
        <v/>
      </c>
      <c r="H21" s="397" t="str">
        <f>IF(ISERROR(VLOOKUP(B21,競技者データ入力シート!$B$8:$O$57,2,FALSE)),"",VLOOKUP(B21,競技者データ入力シート!$B$8:$O$57,8,FALSE))</f>
        <v/>
      </c>
      <c r="I21" s="398" t="str">
        <f>IF(ISERROR(VLOOKUP(B21,'NANS Data'!$D$2:$P$51,13,FALSE)),"",VLOOKUP(B21,'NANS Data'!$D$2:$P$51,13,FALSE))</f>
        <v/>
      </c>
      <c r="J21" s="635" t="str">
        <f>IF(ISERROR(VLOOKUP($B21,競技者データ入力シート!$B$8:$Q$57,16,FALSE)),"",VLOOKUP($B21,競技者データ入力シート!$B$8:$Q$57,16,FALSE))</f>
        <v/>
      </c>
      <c r="K21" s="615"/>
      <c r="L21" s="656" t="str">
        <f>IF(ISERROR(VLOOKUP($B21,競技者データ入力シート!$B$8:$AK$57,21,FALSE)),"",VLOOKUP($B21,競技者データ入力シート!$B$8:$AK$57,21,FALSE))</f>
        <v/>
      </c>
      <c r="M21" s="645"/>
      <c r="N21" s="644"/>
      <c r="O21" s="645"/>
      <c r="P21" s="644"/>
      <c r="Q21" s="645"/>
      <c r="R21" s="644"/>
      <c r="S21" s="657"/>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1"/>
      <c r="FX21" s="411"/>
      <c r="FY21" s="411"/>
      <c r="FZ21" s="411"/>
      <c r="GA21" s="411"/>
      <c r="GB21" s="411"/>
      <c r="GC21" s="411"/>
      <c r="GD21" s="411"/>
      <c r="GE21" s="411"/>
      <c r="GF21" s="411"/>
      <c r="GG21" s="411"/>
      <c r="GH21" s="411"/>
      <c r="GI21" s="411"/>
      <c r="GJ21" s="411"/>
      <c r="GK21" s="411"/>
      <c r="GL21" s="411"/>
      <c r="GM21" s="411"/>
      <c r="GN21" s="411"/>
      <c r="GO21" s="411"/>
      <c r="GP21" s="411"/>
      <c r="GQ21" s="411"/>
      <c r="GR21" s="411"/>
      <c r="GS21" s="411"/>
      <c r="GT21" s="411"/>
      <c r="GU21" s="411"/>
      <c r="GV21" s="411"/>
      <c r="GW21" s="411"/>
      <c r="GX21" s="411"/>
      <c r="GY21" s="411"/>
      <c r="GZ21" s="411"/>
      <c r="HA21" s="411"/>
      <c r="HB21" s="411"/>
      <c r="HC21" s="411"/>
      <c r="HD21" s="411"/>
      <c r="HE21" s="411"/>
      <c r="HF21" s="411"/>
      <c r="HG21" s="411"/>
      <c r="HH21" s="411"/>
      <c r="HI21" s="411"/>
      <c r="HJ21" s="411"/>
      <c r="HK21" s="411"/>
      <c r="HL21" s="411"/>
      <c r="HM21" s="411"/>
      <c r="HN21" s="411"/>
      <c r="HO21" s="411"/>
      <c r="HP21" s="411"/>
      <c r="HQ21" s="411"/>
      <c r="HR21" s="411"/>
      <c r="HS21" s="411"/>
      <c r="HT21" s="411"/>
      <c r="HU21" s="411"/>
      <c r="HV21" s="411"/>
      <c r="HW21" s="411"/>
      <c r="HX21" s="411"/>
      <c r="HY21" s="411"/>
      <c r="HZ21" s="411"/>
      <c r="IA21" s="411"/>
      <c r="IB21" s="411"/>
      <c r="IC21" s="411"/>
      <c r="ID21" s="411"/>
    </row>
    <row r="22" spans="1:238" ht="24.75" customHeight="1">
      <c r="A22" s="411"/>
      <c r="B22" s="384">
        <v>6</v>
      </c>
      <c r="C22" s="385" t="str">
        <f>IF(ISERROR(VLOOKUP(B22,'NANS Data'!$D$2:$P$51,6,FALSE)),"",VLOOKUP(B22,'NANS Data'!$D$2:$P$51,6,FALSE))</f>
        <v/>
      </c>
      <c r="D22" s="620" t="str">
        <f>IF(ISERROR(VLOOKUP(B22,'NANS Data'!$D$2:$P$51,7,FALSE)),"",VLOOKUP(B22,'NANS Data'!$D$2:$P$51,7,FALSE))</f>
        <v/>
      </c>
      <c r="E22" s="621"/>
      <c r="F22" s="622"/>
      <c r="G22" s="391" t="str">
        <f>IF(ISERROR(VLOOKUP(B22,'NANS Data'!$D$2:$P$51,12,FALSE)),"",VLOOKUP(B22,'NANS Data'!$D$2:$P$51,12,FALSE))</f>
        <v/>
      </c>
      <c r="H22" s="392" t="str">
        <f>IF(ISERROR(VLOOKUP(B22,競技者データ入力シート!$B$8:$O$57,2,FALSE)),"",VLOOKUP(B22,競技者データ入力シート!$B$8:$O$57,8,FALSE))</f>
        <v/>
      </c>
      <c r="I22" s="389" t="str">
        <f>IF(ISERROR(VLOOKUP(B22,'NANS Data'!$D$2:$P$51,13,FALSE)),"",VLOOKUP(B22,'NANS Data'!$D$2:$P$51,13,FALSE))</f>
        <v/>
      </c>
      <c r="J22" s="629" t="str">
        <f>IF(ISERROR(VLOOKUP($B22,競技者データ入力シート!$B$8:$Q$57,16,FALSE)),"",VLOOKUP($B22,競技者データ入力シート!$B$8:$Q$57,16,FALSE))</f>
        <v/>
      </c>
      <c r="K22" s="630"/>
      <c r="L22" s="623" t="str">
        <f>IF(ISERROR(VLOOKUP($B22,競技者データ入力シート!$B$8:$AK$57,21,FALSE)),"",VLOOKUP($B22,競技者データ入力シート!$B$8:$AK$57,21,FALSE))</f>
        <v/>
      </c>
      <c r="M22" s="624"/>
      <c r="N22" s="625"/>
      <c r="O22" s="624"/>
      <c r="P22" s="625"/>
      <c r="Q22" s="624"/>
      <c r="R22" s="625"/>
      <c r="S22" s="626"/>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c r="FO22" s="411"/>
      <c r="FP22" s="411"/>
      <c r="FQ22" s="411"/>
      <c r="FR22" s="411"/>
      <c r="FS22" s="411"/>
      <c r="FT22" s="411"/>
      <c r="FU22" s="411"/>
      <c r="FV22" s="411"/>
      <c r="FW22" s="411"/>
      <c r="FX22" s="411"/>
      <c r="FY22" s="411"/>
      <c r="FZ22" s="411"/>
      <c r="GA22" s="411"/>
      <c r="GB22" s="411"/>
      <c r="GC22" s="411"/>
      <c r="GD22" s="411"/>
      <c r="GE22" s="411"/>
      <c r="GF22" s="411"/>
      <c r="GG22" s="411"/>
      <c r="GH22" s="411"/>
      <c r="GI22" s="411"/>
      <c r="GJ22" s="411"/>
      <c r="GK22" s="411"/>
      <c r="GL22" s="411"/>
      <c r="GM22" s="411"/>
      <c r="GN22" s="411"/>
      <c r="GO22" s="411"/>
      <c r="GP22" s="411"/>
      <c r="GQ22" s="411"/>
      <c r="GR22" s="411"/>
      <c r="GS22" s="411"/>
      <c r="GT22" s="411"/>
      <c r="GU22" s="411"/>
      <c r="GV22" s="411"/>
      <c r="GW22" s="411"/>
      <c r="GX22" s="411"/>
      <c r="GY22" s="411"/>
      <c r="GZ22" s="411"/>
      <c r="HA22" s="411"/>
      <c r="HB22" s="411"/>
      <c r="HC22" s="411"/>
      <c r="HD22" s="411"/>
      <c r="HE22" s="411"/>
      <c r="HF22" s="411"/>
      <c r="HG22" s="411"/>
      <c r="HH22" s="411"/>
      <c r="HI22" s="411"/>
      <c r="HJ22" s="411"/>
      <c r="HK22" s="411"/>
      <c r="HL22" s="411"/>
      <c r="HM22" s="411"/>
      <c r="HN22" s="411"/>
      <c r="HO22" s="411"/>
      <c r="HP22" s="411"/>
      <c r="HQ22" s="411"/>
      <c r="HR22" s="411"/>
      <c r="HS22" s="411"/>
      <c r="HT22" s="411"/>
      <c r="HU22" s="411"/>
      <c r="HV22" s="411"/>
      <c r="HW22" s="411"/>
      <c r="HX22" s="411"/>
      <c r="HY22" s="411"/>
      <c r="HZ22" s="411"/>
      <c r="IA22" s="411"/>
      <c r="IB22" s="411"/>
      <c r="IC22" s="411"/>
      <c r="ID22" s="411"/>
    </row>
    <row r="23" spans="1:238" ht="24.75" customHeight="1">
      <c r="A23" s="411"/>
      <c r="B23" s="390">
        <v>7</v>
      </c>
      <c r="C23" s="385" t="str">
        <f>IF(ISERROR(VLOOKUP(B23,'NANS Data'!$D$2:$P$51,6,FALSE)),"",VLOOKUP(B23,'NANS Data'!$D$2:$P$51,6,FALSE))</f>
        <v/>
      </c>
      <c r="D23" s="620" t="str">
        <f>IF(ISERROR(VLOOKUP(B23,'NANS Data'!$D$2:$P$51,7,FALSE)),"",VLOOKUP(B23,'NANS Data'!$D$2:$P$51,7,FALSE))</f>
        <v/>
      </c>
      <c r="E23" s="621"/>
      <c r="F23" s="622"/>
      <c r="G23" s="391" t="str">
        <f>IF(ISERROR(VLOOKUP(B23,'NANS Data'!$D$2:$P$51,12,FALSE)),"",VLOOKUP(B23,'NANS Data'!$D$2:$P$51,12,FALSE))</f>
        <v/>
      </c>
      <c r="H23" s="392" t="str">
        <f>IF(ISERROR(VLOOKUP(B23,競技者データ入力シート!$B$8:$O$57,2,FALSE)),"",VLOOKUP(B23,競技者データ入力シート!$B$8:$O$57,8,FALSE))</f>
        <v/>
      </c>
      <c r="I23" s="389" t="str">
        <f>IF(ISERROR(VLOOKUP(B23,'NANS Data'!$D$2:$P$51,13,FALSE)),"",VLOOKUP(B23,'NANS Data'!$D$2:$P$51,13,FALSE))</f>
        <v/>
      </c>
      <c r="J23" s="629" t="str">
        <f>IF(ISERROR(VLOOKUP($B23,競技者データ入力シート!$B$8:$Q$57,16,FALSE)),"",VLOOKUP($B23,競技者データ入力シート!$B$8:$Q$57,16,FALSE))</f>
        <v/>
      </c>
      <c r="K23" s="630"/>
      <c r="L23" s="623" t="str">
        <f>IF(ISERROR(VLOOKUP($B23,競技者データ入力シート!$B$8:$AK$57,21,FALSE)),"",VLOOKUP($B23,競技者データ入力シート!$B$8:$AK$57,21,FALSE))</f>
        <v/>
      </c>
      <c r="M23" s="624"/>
      <c r="N23" s="625"/>
      <c r="O23" s="624"/>
      <c r="P23" s="625"/>
      <c r="Q23" s="624"/>
      <c r="R23" s="625"/>
      <c r="S23" s="626"/>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11"/>
      <c r="BX23" s="411"/>
      <c r="BY23" s="411"/>
      <c r="BZ23" s="411"/>
      <c r="CA23" s="411"/>
      <c r="CB23" s="411"/>
      <c r="CC23" s="411"/>
      <c r="CD23" s="411"/>
      <c r="CE23" s="411"/>
      <c r="CF23" s="411"/>
      <c r="CG23" s="411"/>
      <c r="CH23" s="411"/>
      <c r="CI23" s="411"/>
      <c r="CJ23" s="411"/>
      <c r="CK23" s="411"/>
      <c r="CL23" s="411"/>
      <c r="CM23" s="411"/>
      <c r="CN23" s="411"/>
      <c r="CO23" s="411"/>
      <c r="CP23" s="411"/>
      <c r="CQ23" s="411"/>
      <c r="CR23" s="411"/>
      <c r="CS23" s="411"/>
      <c r="CT23" s="411"/>
      <c r="CU23" s="411"/>
      <c r="CV23" s="411"/>
      <c r="CW23" s="411"/>
      <c r="CX23" s="411"/>
      <c r="CY23" s="411"/>
      <c r="CZ23" s="411"/>
      <c r="DA23" s="411"/>
      <c r="DB23" s="411"/>
      <c r="DC23" s="411"/>
      <c r="DD23" s="411"/>
      <c r="DE23" s="411"/>
      <c r="DF23" s="411"/>
      <c r="DG23" s="411"/>
      <c r="DH23" s="411"/>
      <c r="DI23" s="411"/>
      <c r="DJ23" s="411"/>
      <c r="DK23" s="411"/>
      <c r="DL23" s="411"/>
      <c r="DM23" s="411"/>
      <c r="DN23" s="411"/>
      <c r="DO23" s="411"/>
      <c r="DP23" s="411"/>
      <c r="DQ23" s="411"/>
      <c r="DR23" s="411"/>
      <c r="DS23" s="411"/>
      <c r="DT23" s="411"/>
      <c r="DU23" s="411"/>
      <c r="DV23" s="411"/>
      <c r="DW23" s="411"/>
      <c r="DX23" s="411"/>
      <c r="DY23" s="411"/>
      <c r="DZ23" s="411"/>
      <c r="EA23" s="411"/>
      <c r="EB23" s="411"/>
      <c r="EC23" s="411"/>
      <c r="ED23" s="411"/>
      <c r="EE23" s="411"/>
      <c r="EF23" s="411"/>
      <c r="EG23" s="411"/>
      <c r="EH23" s="411"/>
      <c r="EI23" s="411"/>
      <c r="EJ23" s="411"/>
      <c r="EK23" s="411"/>
      <c r="EL23" s="411"/>
      <c r="EM23" s="411"/>
      <c r="EN23" s="411"/>
      <c r="EO23" s="411"/>
      <c r="EP23" s="411"/>
      <c r="EQ23" s="411"/>
      <c r="ER23" s="411"/>
      <c r="ES23" s="411"/>
      <c r="ET23" s="411"/>
      <c r="EU23" s="411"/>
      <c r="EV23" s="411"/>
      <c r="EW23" s="411"/>
      <c r="EX23" s="411"/>
      <c r="EY23" s="411"/>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1"/>
      <c r="FX23" s="411"/>
      <c r="FY23" s="411"/>
      <c r="FZ23" s="411"/>
      <c r="GA23" s="411"/>
      <c r="GB23" s="411"/>
      <c r="GC23" s="411"/>
      <c r="GD23" s="411"/>
      <c r="GE23" s="411"/>
      <c r="GF23" s="411"/>
      <c r="GG23" s="411"/>
      <c r="GH23" s="411"/>
      <c r="GI23" s="411"/>
      <c r="GJ23" s="411"/>
      <c r="GK23" s="411"/>
      <c r="GL23" s="411"/>
      <c r="GM23" s="411"/>
      <c r="GN23" s="411"/>
      <c r="GO23" s="411"/>
      <c r="GP23" s="411"/>
      <c r="GQ23" s="411"/>
      <c r="GR23" s="411"/>
      <c r="GS23" s="411"/>
      <c r="GT23" s="411"/>
      <c r="GU23" s="411"/>
      <c r="GV23" s="411"/>
      <c r="GW23" s="411"/>
      <c r="GX23" s="411"/>
      <c r="GY23" s="411"/>
      <c r="GZ23" s="411"/>
      <c r="HA23" s="411"/>
      <c r="HB23" s="411"/>
      <c r="HC23" s="411"/>
      <c r="HD23" s="411"/>
      <c r="HE23" s="411"/>
      <c r="HF23" s="411"/>
      <c r="HG23" s="411"/>
      <c r="HH23" s="411"/>
      <c r="HI23" s="411"/>
      <c r="HJ23" s="411"/>
      <c r="HK23" s="411"/>
      <c r="HL23" s="411"/>
      <c r="HM23" s="411"/>
      <c r="HN23" s="411"/>
      <c r="HO23" s="411"/>
      <c r="HP23" s="411"/>
      <c r="HQ23" s="411"/>
      <c r="HR23" s="411"/>
      <c r="HS23" s="411"/>
      <c r="HT23" s="411"/>
      <c r="HU23" s="411"/>
      <c r="HV23" s="411"/>
      <c r="HW23" s="411"/>
      <c r="HX23" s="411"/>
      <c r="HY23" s="411"/>
      <c r="HZ23" s="411"/>
      <c r="IA23" s="411"/>
      <c r="IB23" s="411"/>
      <c r="IC23" s="411"/>
      <c r="ID23" s="411"/>
    </row>
    <row r="24" spans="1:238" ht="24.75" customHeight="1">
      <c r="A24" s="411"/>
      <c r="B24" s="390">
        <v>8</v>
      </c>
      <c r="C24" s="385" t="str">
        <f>IF(ISERROR(VLOOKUP(B24,'NANS Data'!$D$2:$P$51,6,FALSE)),"",VLOOKUP(B24,'NANS Data'!$D$2:$P$51,6,FALSE))</f>
        <v/>
      </c>
      <c r="D24" s="620" t="str">
        <f>IF(ISERROR(VLOOKUP(B24,'NANS Data'!$D$2:$P$51,7,FALSE)),"",VLOOKUP(B24,'NANS Data'!$D$2:$P$51,7,FALSE))</f>
        <v/>
      </c>
      <c r="E24" s="621"/>
      <c r="F24" s="622"/>
      <c r="G24" s="391" t="str">
        <f>IF(ISERROR(VLOOKUP(B24,'NANS Data'!$D$2:$P$51,12,FALSE)),"",VLOOKUP(B24,'NANS Data'!$D$2:$P$51,12,FALSE))</f>
        <v/>
      </c>
      <c r="H24" s="392" t="str">
        <f>IF(ISERROR(VLOOKUP(B24,競技者データ入力シート!$B$8:$O$57,2,FALSE)),"",VLOOKUP(B24,競技者データ入力シート!$B$8:$O$57,8,FALSE))</f>
        <v/>
      </c>
      <c r="I24" s="389" t="str">
        <f>IF(ISERROR(VLOOKUP(B24,'NANS Data'!$D$2:$P$51,13,FALSE)),"",VLOOKUP(B24,'NANS Data'!$D$2:$P$51,13,FALSE))</f>
        <v/>
      </c>
      <c r="J24" s="629" t="str">
        <f>IF(ISERROR(VLOOKUP($B24,競技者データ入力シート!$B$8:$Q$57,16,FALSE)),"",VLOOKUP($B24,競技者データ入力シート!$B$8:$Q$57,16,FALSE))</f>
        <v/>
      </c>
      <c r="K24" s="630"/>
      <c r="L24" s="623" t="str">
        <f>IF(ISERROR(VLOOKUP($B24,競技者データ入力シート!$B$8:$AK$57,21,FALSE)),"",VLOOKUP($B24,競技者データ入力シート!$B$8:$AK$57,21,FALSE))</f>
        <v/>
      </c>
      <c r="M24" s="624"/>
      <c r="N24" s="625"/>
      <c r="O24" s="624"/>
      <c r="P24" s="625"/>
      <c r="Q24" s="624"/>
      <c r="R24" s="625"/>
      <c r="S24" s="626"/>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1"/>
      <c r="BO24" s="411"/>
      <c r="BP24" s="411"/>
      <c r="BQ24" s="411"/>
      <c r="BR24" s="411"/>
      <c r="BS24" s="411"/>
      <c r="BT24" s="411"/>
      <c r="BU24" s="411"/>
      <c r="BV24" s="411"/>
      <c r="BW24" s="411"/>
      <c r="BX24" s="411"/>
      <c r="BY24" s="411"/>
      <c r="BZ24" s="411"/>
      <c r="CA24" s="411"/>
      <c r="CB24" s="411"/>
      <c r="CC24" s="411"/>
      <c r="CD24" s="411"/>
      <c r="CE24" s="411"/>
      <c r="CF24" s="411"/>
      <c r="CG24" s="411"/>
      <c r="CH24" s="411"/>
      <c r="CI24" s="411"/>
      <c r="CJ24" s="411"/>
      <c r="CK24" s="411"/>
      <c r="CL24" s="411"/>
      <c r="CM24" s="411"/>
      <c r="CN24" s="411"/>
      <c r="CO24" s="411"/>
      <c r="CP24" s="411"/>
      <c r="CQ24" s="411"/>
      <c r="CR24" s="411"/>
      <c r="CS24" s="411"/>
      <c r="CT24" s="411"/>
      <c r="CU24" s="411"/>
      <c r="CV24" s="411"/>
      <c r="CW24" s="411"/>
      <c r="CX24" s="411"/>
      <c r="CY24" s="411"/>
      <c r="CZ24" s="411"/>
      <c r="DA24" s="411"/>
      <c r="DB24" s="411"/>
      <c r="DC24" s="411"/>
      <c r="DD24" s="411"/>
      <c r="DE24" s="411"/>
      <c r="DF24" s="411"/>
      <c r="DG24" s="411"/>
      <c r="DH24" s="411"/>
      <c r="DI24" s="411"/>
      <c r="DJ24" s="411"/>
      <c r="DK24" s="411"/>
      <c r="DL24" s="411"/>
      <c r="DM24" s="411"/>
      <c r="DN24" s="411"/>
      <c r="DO24" s="411"/>
      <c r="DP24" s="411"/>
      <c r="DQ24" s="411"/>
      <c r="DR24" s="411"/>
      <c r="DS24" s="411"/>
      <c r="DT24" s="411"/>
      <c r="DU24" s="411"/>
      <c r="DV24" s="411"/>
      <c r="DW24" s="411"/>
      <c r="DX24" s="411"/>
      <c r="DY24" s="411"/>
      <c r="DZ24" s="411"/>
      <c r="EA24" s="411"/>
      <c r="EB24" s="411"/>
      <c r="EC24" s="411"/>
      <c r="ED24" s="411"/>
      <c r="EE24" s="411"/>
      <c r="EF24" s="411"/>
      <c r="EG24" s="411"/>
      <c r="EH24" s="411"/>
      <c r="EI24" s="411"/>
      <c r="EJ24" s="411"/>
      <c r="EK24" s="411"/>
      <c r="EL24" s="411"/>
      <c r="EM24" s="411"/>
      <c r="EN24" s="411"/>
      <c r="EO24" s="411"/>
      <c r="EP24" s="411"/>
      <c r="EQ24" s="411"/>
      <c r="ER24" s="411"/>
      <c r="ES24" s="411"/>
      <c r="ET24" s="411"/>
      <c r="EU24" s="411"/>
      <c r="EV24" s="411"/>
      <c r="EW24" s="411"/>
      <c r="EX24" s="411"/>
      <c r="EY24" s="411"/>
      <c r="EZ24" s="411"/>
      <c r="FA24" s="411"/>
      <c r="FB24" s="411"/>
      <c r="FC24" s="411"/>
      <c r="FD24" s="411"/>
      <c r="FE24" s="411"/>
      <c r="FF24" s="411"/>
      <c r="FG24" s="411"/>
      <c r="FH24" s="411"/>
      <c r="FI24" s="411"/>
      <c r="FJ24" s="411"/>
      <c r="FK24" s="411"/>
      <c r="FL24" s="411"/>
      <c r="FM24" s="411"/>
      <c r="FN24" s="411"/>
      <c r="FO24" s="411"/>
      <c r="FP24" s="411"/>
      <c r="FQ24" s="411"/>
      <c r="FR24" s="411"/>
      <c r="FS24" s="411"/>
      <c r="FT24" s="411"/>
      <c r="FU24" s="411"/>
      <c r="FV24" s="411"/>
      <c r="FW24" s="411"/>
      <c r="FX24" s="411"/>
      <c r="FY24" s="411"/>
      <c r="FZ24" s="411"/>
      <c r="GA24" s="411"/>
      <c r="GB24" s="411"/>
      <c r="GC24" s="411"/>
      <c r="GD24" s="411"/>
      <c r="GE24" s="411"/>
      <c r="GF24" s="411"/>
      <c r="GG24" s="411"/>
      <c r="GH24" s="411"/>
      <c r="GI24" s="411"/>
      <c r="GJ24" s="411"/>
      <c r="GK24" s="411"/>
      <c r="GL24" s="411"/>
      <c r="GM24" s="411"/>
      <c r="GN24" s="411"/>
      <c r="GO24" s="411"/>
      <c r="GP24" s="411"/>
      <c r="GQ24" s="411"/>
      <c r="GR24" s="411"/>
      <c r="GS24" s="411"/>
      <c r="GT24" s="411"/>
      <c r="GU24" s="411"/>
      <c r="GV24" s="411"/>
      <c r="GW24" s="411"/>
      <c r="GX24" s="411"/>
      <c r="GY24" s="411"/>
      <c r="GZ24" s="411"/>
      <c r="HA24" s="411"/>
      <c r="HB24" s="411"/>
      <c r="HC24" s="411"/>
      <c r="HD24" s="411"/>
      <c r="HE24" s="411"/>
      <c r="HF24" s="411"/>
      <c r="HG24" s="411"/>
      <c r="HH24" s="411"/>
      <c r="HI24" s="411"/>
      <c r="HJ24" s="411"/>
      <c r="HK24" s="411"/>
      <c r="HL24" s="411"/>
      <c r="HM24" s="411"/>
      <c r="HN24" s="411"/>
      <c r="HO24" s="411"/>
      <c r="HP24" s="411"/>
      <c r="HQ24" s="411"/>
      <c r="HR24" s="411"/>
      <c r="HS24" s="411"/>
      <c r="HT24" s="411"/>
      <c r="HU24" s="411"/>
      <c r="HV24" s="411"/>
      <c r="HW24" s="411"/>
      <c r="HX24" s="411"/>
      <c r="HY24" s="411"/>
      <c r="HZ24" s="411"/>
      <c r="IA24" s="411"/>
      <c r="IB24" s="411"/>
      <c r="IC24" s="411"/>
      <c r="ID24" s="411"/>
    </row>
    <row r="25" spans="1:238" ht="24.75" customHeight="1">
      <c r="A25" s="411"/>
      <c r="B25" s="390">
        <v>9</v>
      </c>
      <c r="C25" s="385" t="str">
        <f>IF(ISERROR(VLOOKUP(B25,'NANS Data'!$D$2:$P$51,6,FALSE)),"",VLOOKUP(B25,'NANS Data'!$D$2:$P$51,6,FALSE))</f>
        <v/>
      </c>
      <c r="D25" s="620" t="str">
        <f>IF(ISERROR(VLOOKUP(B25,'NANS Data'!$D$2:$P$51,7,FALSE)),"",VLOOKUP(B25,'NANS Data'!$D$2:$P$51,7,FALSE))</f>
        <v/>
      </c>
      <c r="E25" s="621"/>
      <c r="F25" s="622"/>
      <c r="G25" s="391" t="str">
        <f>IF(ISERROR(VLOOKUP(B25,'NANS Data'!$D$2:$P$51,12,FALSE)),"",VLOOKUP(B25,'NANS Data'!$D$2:$P$51,12,FALSE))</f>
        <v/>
      </c>
      <c r="H25" s="392" t="str">
        <f>IF(ISERROR(VLOOKUP(B25,競技者データ入力シート!$B$8:$O$57,2,FALSE)),"",VLOOKUP(B25,競技者データ入力シート!$B$8:$O$57,8,FALSE))</f>
        <v/>
      </c>
      <c r="I25" s="389" t="str">
        <f>IF(ISERROR(VLOOKUP(B25,'NANS Data'!$D$2:$P$51,13,FALSE)),"",VLOOKUP(B25,'NANS Data'!$D$2:$P$51,13,FALSE))</f>
        <v/>
      </c>
      <c r="J25" s="629" t="str">
        <f>IF(ISERROR(VLOOKUP($B25,競技者データ入力シート!$B$8:$Q$57,16,FALSE)),"",VLOOKUP($B25,競技者データ入力シート!$B$8:$Q$57,16,FALSE))</f>
        <v/>
      </c>
      <c r="K25" s="630"/>
      <c r="L25" s="623" t="str">
        <f>IF(ISERROR(VLOOKUP($B25,競技者データ入力シート!$B$8:$AK$57,21,FALSE)),"",VLOOKUP($B25,競技者データ入力シート!$B$8:$AK$57,21,FALSE))</f>
        <v/>
      </c>
      <c r="M25" s="624"/>
      <c r="N25" s="625"/>
      <c r="O25" s="624"/>
      <c r="P25" s="625"/>
      <c r="Q25" s="624"/>
      <c r="R25" s="625"/>
      <c r="S25" s="626"/>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1"/>
      <c r="CC25" s="411"/>
      <c r="CD25" s="411"/>
      <c r="CE25" s="411"/>
      <c r="CF25" s="411"/>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c r="FM25" s="411"/>
      <c r="FN25" s="411"/>
      <c r="FO25" s="411"/>
      <c r="FP25" s="411"/>
      <c r="FQ25" s="411"/>
      <c r="FR25" s="411"/>
      <c r="FS25" s="411"/>
      <c r="FT25" s="411"/>
      <c r="FU25" s="411"/>
      <c r="FV25" s="411"/>
      <c r="FW25" s="411"/>
      <c r="FX25" s="411"/>
      <c r="FY25" s="411"/>
      <c r="FZ25" s="411"/>
      <c r="GA25" s="411"/>
      <c r="GB25" s="411"/>
      <c r="GC25" s="411"/>
      <c r="GD25" s="411"/>
      <c r="GE25" s="411"/>
      <c r="GF25" s="411"/>
      <c r="GG25" s="411"/>
      <c r="GH25" s="411"/>
      <c r="GI25" s="411"/>
      <c r="GJ25" s="411"/>
      <c r="GK25" s="411"/>
      <c r="GL25" s="411"/>
      <c r="GM25" s="411"/>
      <c r="GN25" s="411"/>
      <c r="GO25" s="411"/>
      <c r="GP25" s="411"/>
      <c r="GQ25" s="411"/>
      <c r="GR25" s="411"/>
      <c r="GS25" s="411"/>
      <c r="GT25" s="411"/>
      <c r="GU25" s="411"/>
      <c r="GV25" s="411"/>
      <c r="GW25" s="411"/>
      <c r="GX25" s="411"/>
      <c r="GY25" s="411"/>
      <c r="GZ25" s="411"/>
      <c r="HA25" s="411"/>
      <c r="HB25" s="411"/>
      <c r="HC25" s="411"/>
      <c r="HD25" s="411"/>
      <c r="HE25" s="411"/>
      <c r="HF25" s="411"/>
      <c r="HG25" s="411"/>
      <c r="HH25" s="411"/>
      <c r="HI25" s="411"/>
      <c r="HJ25" s="411"/>
      <c r="HK25" s="411"/>
      <c r="HL25" s="411"/>
      <c r="HM25" s="411"/>
      <c r="HN25" s="411"/>
      <c r="HO25" s="411"/>
      <c r="HP25" s="411"/>
      <c r="HQ25" s="411"/>
      <c r="HR25" s="411"/>
      <c r="HS25" s="411"/>
      <c r="HT25" s="411"/>
      <c r="HU25" s="411"/>
      <c r="HV25" s="411"/>
      <c r="HW25" s="411"/>
      <c r="HX25" s="411"/>
      <c r="HY25" s="411"/>
      <c r="HZ25" s="411"/>
      <c r="IA25" s="411"/>
      <c r="IB25" s="411"/>
      <c r="IC25" s="411"/>
      <c r="ID25" s="411"/>
    </row>
    <row r="26" spans="1:238" ht="24.75" customHeight="1">
      <c r="A26" s="411"/>
      <c r="B26" s="393">
        <v>10</v>
      </c>
      <c r="C26" s="394" t="str">
        <f>IF(ISERROR(VLOOKUP(B26,'NANS Data'!$D$2:$P$51,6,FALSE)),"",VLOOKUP(B26,'NANS Data'!$D$2:$P$51,6,FALSE))</f>
        <v/>
      </c>
      <c r="D26" s="632" t="str">
        <f>IF(ISERROR(VLOOKUP(B26,'NANS Data'!$D$2:$P$51,7,FALSE)),"",VLOOKUP(B26,'NANS Data'!$D$2:$P$51,7,FALSE))</f>
        <v/>
      </c>
      <c r="E26" s="633"/>
      <c r="F26" s="634"/>
      <c r="G26" s="396" t="str">
        <f>IF(ISERROR(VLOOKUP(B26,'NANS Data'!$D$2:$P$51,12,FALSE)),"",VLOOKUP(B26,'NANS Data'!$D$2:$P$51,12,FALSE))</f>
        <v/>
      </c>
      <c r="H26" s="397" t="str">
        <f>IF(ISERROR(VLOOKUP(B26,競技者データ入力シート!$B$8:$O$57,2,FALSE)),"",VLOOKUP(B26,競技者データ入力シート!$B$8:$O$57,8,FALSE))</f>
        <v/>
      </c>
      <c r="I26" s="398" t="str">
        <f>IF(ISERROR(VLOOKUP(B26,'NANS Data'!$D$2:$P$51,13,FALSE)),"",VLOOKUP(B26,'NANS Data'!$D$2:$P$51,13,FALSE))</f>
        <v/>
      </c>
      <c r="J26" s="635" t="str">
        <f>IF(ISERROR(VLOOKUP($B26,競技者データ入力シート!$B$8:$Q$57,16,FALSE)),"",VLOOKUP($B26,競技者データ入力シート!$B$8:$Q$57,16,FALSE))</f>
        <v/>
      </c>
      <c r="K26" s="615"/>
      <c r="L26" s="656" t="str">
        <f>IF(ISERROR(VLOOKUP($B26,競技者データ入力シート!$B$8:$AK$57,21,FALSE)),"",VLOOKUP($B26,競技者データ入力シート!$B$8:$AK$57,21,FALSE))</f>
        <v/>
      </c>
      <c r="M26" s="645"/>
      <c r="N26" s="644"/>
      <c r="O26" s="645"/>
      <c r="P26" s="644"/>
      <c r="Q26" s="645"/>
      <c r="R26" s="644"/>
      <c r="S26" s="657"/>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1"/>
      <c r="EG26" s="411"/>
      <c r="EH26" s="411"/>
      <c r="EI26" s="411"/>
      <c r="EJ26" s="411"/>
      <c r="EK26" s="411"/>
      <c r="EL26" s="411"/>
      <c r="EM26" s="411"/>
      <c r="EN26" s="411"/>
      <c r="EO26" s="411"/>
      <c r="EP26" s="411"/>
      <c r="EQ26" s="411"/>
      <c r="ER26" s="411"/>
      <c r="ES26" s="411"/>
      <c r="ET26" s="411"/>
      <c r="EU26" s="411"/>
      <c r="EV26" s="411"/>
      <c r="EW26" s="411"/>
      <c r="EX26" s="411"/>
      <c r="EY26" s="411"/>
      <c r="EZ26" s="411"/>
      <c r="FA26" s="411"/>
      <c r="FB26" s="411"/>
      <c r="FC26" s="411"/>
      <c r="FD26" s="411"/>
      <c r="FE26" s="411"/>
      <c r="FF26" s="411"/>
      <c r="FG26" s="411"/>
      <c r="FH26" s="411"/>
      <c r="FI26" s="411"/>
      <c r="FJ26" s="411"/>
      <c r="FK26" s="411"/>
      <c r="FL26" s="411"/>
      <c r="FM26" s="411"/>
      <c r="FN26" s="411"/>
      <c r="FO26" s="411"/>
      <c r="FP26" s="411"/>
      <c r="FQ26" s="411"/>
      <c r="FR26" s="411"/>
      <c r="FS26" s="411"/>
      <c r="FT26" s="411"/>
      <c r="FU26" s="411"/>
      <c r="FV26" s="411"/>
      <c r="FW26" s="411"/>
      <c r="FX26" s="411"/>
      <c r="FY26" s="411"/>
      <c r="FZ26" s="411"/>
      <c r="GA26" s="411"/>
      <c r="GB26" s="411"/>
      <c r="GC26" s="411"/>
      <c r="GD26" s="411"/>
      <c r="GE26" s="411"/>
      <c r="GF26" s="411"/>
      <c r="GG26" s="411"/>
      <c r="GH26" s="411"/>
      <c r="GI26" s="411"/>
      <c r="GJ26" s="411"/>
      <c r="GK26" s="411"/>
      <c r="GL26" s="411"/>
      <c r="GM26" s="411"/>
      <c r="GN26" s="411"/>
      <c r="GO26" s="411"/>
      <c r="GP26" s="411"/>
      <c r="GQ26" s="411"/>
      <c r="GR26" s="411"/>
      <c r="GS26" s="411"/>
      <c r="GT26" s="411"/>
      <c r="GU26" s="411"/>
      <c r="GV26" s="411"/>
      <c r="GW26" s="411"/>
      <c r="GX26" s="411"/>
      <c r="GY26" s="411"/>
      <c r="GZ26" s="411"/>
      <c r="HA26" s="411"/>
      <c r="HB26" s="411"/>
      <c r="HC26" s="411"/>
      <c r="HD26" s="411"/>
      <c r="HE26" s="411"/>
      <c r="HF26" s="411"/>
      <c r="HG26" s="411"/>
      <c r="HH26" s="411"/>
      <c r="HI26" s="411"/>
      <c r="HJ26" s="411"/>
      <c r="HK26" s="411"/>
      <c r="HL26" s="411"/>
      <c r="HM26" s="411"/>
      <c r="HN26" s="411"/>
      <c r="HO26" s="411"/>
      <c r="HP26" s="411"/>
      <c r="HQ26" s="411"/>
      <c r="HR26" s="411"/>
      <c r="HS26" s="411"/>
      <c r="HT26" s="411"/>
      <c r="HU26" s="411"/>
      <c r="HV26" s="411"/>
      <c r="HW26" s="411"/>
      <c r="HX26" s="411"/>
      <c r="HY26" s="411"/>
      <c r="HZ26" s="411"/>
      <c r="IA26" s="411"/>
      <c r="IB26" s="411"/>
      <c r="IC26" s="411"/>
      <c r="ID26" s="411"/>
    </row>
    <row r="27" spans="1:238" ht="24.75" customHeight="1">
      <c r="A27" s="411"/>
      <c r="B27" s="384">
        <v>11</v>
      </c>
      <c r="C27" s="385" t="str">
        <f>IF(ISERROR(VLOOKUP(B27,'NANS Data'!$D$2:$P$51,6,FALSE)),"",VLOOKUP(B27,'NANS Data'!$D$2:$P$51,6,FALSE))</f>
        <v/>
      </c>
      <c r="D27" s="620" t="str">
        <f>IF(ISERROR(VLOOKUP(B27,'NANS Data'!$D$2:$P$51,7,FALSE)),"",VLOOKUP(B27,'NANS Data'!$D$2:$P$51,7,FALSE))</f>
        <v/>
      </c>
      <c r="E27" s="621"/>
      <c r="F27" s="622"/>
      <c r="G27" s="391" t="str">
        <f>IF(ISERROR(VLOOKUP(B27,'NANS Data'!$D$2:$P$51,12,FALSE)),"",VLOOKUP(B27,'NANS Data'!$D$2:$P$51,12,FALSE))</f>
        <v/>
      </c>
      <c r="H27" s="392" t="str">
        <f>IF(ISERROR(VLOOKUP(B27,競技者データ入力シート!$B$8:$O$57,2,FALSE)),"",VLOOKUP(B27,競技者データ入力シート!$B$8:$O$57,8,FALSE))</f>
        <v/>
      </c>
      <c r="I27" s="389" t="str">
        <f>IF(ISERROR(VLOOKUP(B27,'NANS Data'!$D$2:$P$51,13,FALSE)),"",VLOOKUP(B27,'NANS Data'!$D$2:$P$51,13,FALSE))</f>
        <v/>
      </c>
      <c r="J27" s="629" t="str">
        <f>IF(ISERROR(VLOOKUP($B27,競技者データ入力シート!$B$8:$Q$57,16,FALSE)),"",VLOOKUP($B27,競技者データ入力シート!$B$8:$Q$57,16,FALSE))</f>
        <v/>
      </c>
      <c r="K27" s="630"/>
      <c r="L27" s="623" t="str">
        <f>IF(ISERROR(VLOOKUP($B27,競技者データ入力シート!$B$8:$AK$57,21,FALSE)),"",VLOOKUP($B27,競技者データ入力シート!$B$8:$AK$57,21,FALSE))</f>
        <v/>
      </c>
      <c r="M27" s="624"/>
      <c r="N27" s="625"/>
      <c r="O27" s="624"/>
      <c r="P27" s="625"/>
      <c r="Q27" s="624"/>
      <c r="R27" s="625"/>
      <c r="S27" s="626"/>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1"/>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1"/>
      <c r="EH27" s="411"/>
      <c r="EI27" s="411"/>
      <c r="EJ27" s="411"/>
      <c r="EK27" s="411"/>
      <c r="EL27" s="411"/>
      <c r="EM27" s="411"/>
      <c r="EN27" s="411"/>
      <c r="EO27" s="411"/>
      <c r="EP27" s="411"/>
      <c r="EQ27" s="411"/>
      <c r="ER27" s="411"/>
      <c r="ES27" s="411"/>
      <c r="ET27" s="411"/>
      <c r="EU27" s="411"/>
      <c r="EV27" s="411"/>
      <c r="EW27" s="411"/>
      <c r="EX27" s="411"/>
      <c r="EY27" s="411"/>
      <c r="EZ27" s="411"/>
      <c r="FA27" s="411"/>
      <c r="FB27" s="411"/>
      <c r="FC27" s="411"/>
      <c r="FD27" s="411"/>
      <c r="FE27" s="411"/>
      <c r="FF27" s="411"/>
      <c r="FG27" s="411"/>
      <c r="FH27" s="411"/>
      <c r="FI27" s="411"/>
      <c r="FJ27" s="411"/>
      <c r="FK27" s="411"/>
      <c r="FL27" s="411"/>
      <c r="FM27" s="411"/>
      <c r="FN27" s="411"/>
      <c r="FO27" s="411"/>
      <c r="FP27" s="411"/>
      <c r="FQ27" s="411"/>
      <c r="FR27" s="411"/>
      <c r="FS27" s="411"/>
      <c r="FT27" s="411"/>
      <c r="FU27" s="411"/>
      <c r="FV27" s="411"/>
      <c r="FW27" s="411"/>
      <c r="FX27" s="411"/>
      <c r="FY27" s="411"/>
      <c r="FZ27" s="411"/>
      <c r="GA27" s="411"/>
      <c r="GB27" s="411"/>
      <c r="GC27" s="411"/>
      <c r="GD27" s="411"/>
      <c r="GE27" s="411"/>
      <c r="GF27" s="411"/>
      <c r="GG27" s="411"/>
      <c r="GH27" s="411"/>
      <c r="GI27" s="411"/>
      <c r="GJ27" s="411"/>
      <c r="GK27" s="411"/>
      <c r="GL27" s="411"/>
      <c r="GM27" s="411"/>
      <c r="GN27" s="411"/>
      <c r="GO27" s="411"/>
      <c r="GP27" s="411"/>
      <c r="GQ27" s="411"/>
      <c r="GR27" s="411"/>
      <c r="GS27" s="411"/>
      <c r="GT27" s="411"/>
      <c r="GU27" s="411"/>
      <c r="GV27" s="411"/>
      <c r="GW27" s="411"/>
      <c r="GX27" s="411"/>
      <c r="GY27" s="411"/>
      <c r="GZ27" s="411"/>
      <c r="HA27" s="411"/>
      <c r="HB27" s="411"/>
      <c r="HC27" s="411"/>
      <c r="HD27" s="411"/>
      <c r="HE27" s="411"/>
      <c r="HF27" s="411"/>
      <c r="HG27" s="411"/>
      <c r="HH27" s="411"/>
      <c r="HI27" s="411"/>
      <c r="HJ27" s="411"/>
      <c r="HK27" s="411"/>
      <c r="HL27" s="411"/>
      <c r="HM27" s="411"/>
      <c r="HN27" s="411"/>
      <c r="HO27" s="411"/>
      <c r="HP27" s="411"/>
      <c r="HQ27" s="411"/>
      <c r="HR27" s="411"/>
      <c r="HS27" s="411"/>
      <c r="HT27" s="411"/>
      <c r="HU27" s="411"/>
      <c r="HV27" s="411"/>
      <c r="HW27" s="411"/>
      <c r="HX27" s="411"/>
      <c r="HY27" s="411"/>
      <c r="HZ27" s="411"/>
      <c r="IA27" s="411"/>
      <c r="IB27" s="411"/>
      <c r="IC27" s="411"/>
      <c r="ID27" s="411"/>
    </row>
    <row r="28" spans="1:238" ht="24.75" customHeight="1">
      <c r="A28" s="411"/>
      <c r="B28" s="390">
        <v>12</v>
      </c>
      <c r="C28" s="385" t="str">
        <f>IF(ISERROR(VLOOKUP(B28,'NANS Data'!$D$2:$P$51,6,FALSE)),"",VLOOKUP(B28,'NANS Data'!$D$2:$P$51,6,FALSE))</f>
        <v/>
      </c>
      <c r="D28" s="620" t="str">
        <f>IF(ISERROR(VLOOKUP(B28,'NANS Data'!$D$2:$P$51,7,FALSE)),"",VLOOKUP(B28,'NANS Data'!$D$2:$P$51,7,FALSE))</f>
        <v/>
      </c>
      <c r="E28" s="621"/>
      <c r="F28" s="622"/>
      <c r="G28" s="391" t="str">
        <f>IF(ISERROR(VLOOKUP(B28,'NANS Data'!$D$2:$P$51,12,FALSE)),"",VLOOKUP(B28,'NANS Data'!$D$2:$P$51,12,FALSE))</f>
        <v/>
      </c>
      <c r="H28" s="392" t="str">
        <f>IF(ISERROR(VLOOKUP(B28,競技者データ入力シート!$B$8:$O$57,2,FALSE)),"",VLOOKUP(B28,競技者データ入力シート!$B$8:$O$57,8,FALSE))</f>
        <v/>
      </c>
      <c r="I28" s="389" t="str">
        <f>IF(ISERROR(VLOOKUP(B28,'NANS Data'!$D$2:$P$51,13,FALSE)),"",VLOOKUP(B28,'NANS Data'!$D$2:$P$51,13,FALSE))</f>
        <v/>
      </c>
      <c r="J28" s="629" t="str">
        <f>IF(ISERROR(VLOOKUP($B28,競技者データ入力シート!$B$8:$Q$57,16,FALSE)),"",VLOOKUP($B28,競技者データ入力シート!$B$8:$Q$57,16,FALSE))</f>
        <v/>
      </c>
      <c r="K28" s="630"/>
      <c r="L28" s="623" t="str">
        <f>IF(ISERROR(VLOOKUP($B28,競技者データ入力シート!$B$8:$AK$57,21,FALSE)),"",VLOOKUP($B28,競技者データ入力シート!$B$8:$AK$57,21,FALSE))</f>
        <v/>
      </c>
      <c r="M28" s="624"/>
      <c r="N28" s="625"/>
      <c r="O28" s="624"/>
      <c r="P28" s="625"/>
      <c r="Q28" s="624"/>
      <c r="R28" s="625"/>
      <c r="S28" s="626"/>
      <c r="T28" s="411"/>
      <c r="U28" s="411"/>
      <c r="V28" s="411"/>
      <c r="W28" s="411"/>
      <c r="X28" s="411"/>
      <c r="Y28" s="411"/>
      <c r="Z28" s="411"/>
      <c r="AA28" s="411"/>
      <c r="AB28" s="411"/>
      <c r="AC28" s="411"/>
      <c r="AD28" s="411"/>
      <c r="AE28" s="411"/>
      <c r="AF28" s="411"/>
      <c r="AG28" s="411"/>
      <c r="AH28" s="411"/>
      <c r="AI28" s="411"/>
      <c r="AJ28" s="411"/>
      <c r="AK28" s="411"/>
      <c r="AL28" s="411"/>
      <c r="AM28" s="411"/>
      <c r="AN28" s="411"/>
      <c r="AO28" s="411"/>
      <c r="AP28" s="411"/>
      <c r="AQ28" s="411"/>
      <c r="AR28" s="411"/>
      <c r="AS28" s="411"/>
      <c r="AT28" s="411"/>
      <c r="AU28" s="411"/>
      <c r="AV28" s="411"/>
      <c r="AW28" s="411"/>
      <c r="AX28" s="411"/>
      <c r="AY28" s="411"/>
      <c r="AZ28" s="411"/>
      <c r="BA28" s="411"/>
      <c r="BB28" s="411"/>
      <c r="BC28" s="411"/>
      <c r="BD28" s="411"/>
      <c r="BE28" s="411"/>
      <c r="BF28" s="411"/>
      <c r="BG28" s="411"/>
      <c r="BH28" s="411"/>
      <c r="BI28" s="411"/>
      <c r="BJ28" s="411"/>
      <c r="BK28" s="411"/>
      <c r="BL28" s="411"/>
      <c r="BM28" s="411"/>
      <c r="BN28" s="411"/>
      <c r="BO28" s="411"/>
      <c r="BP28" s="411"/>
      <c r="BQ28" s="411"/>
      <c r="BR28" s="411"/>
      <c r="BS28" s="411"/>
      <c r="BT28" s="411"/>
      <c r="BU28" s="411"/>
      <c r="BV28" s="411"/>
      <c r="BW28" s="411"/>
      <c r="BX28" s="411"/>
      <c r="BY28" s="411"/>
      <c r="BZ28" s="411"/>
      <c r="CA28" s="411"/>
      <c r="CB28" s="411"/>
      <c r="CC28" s="411"/>
      <c r="CD28" s="411"/>
      <c r="CE28" s="411"/>
      <c r="CF28" s="411"/>
      <c r="CG28" s="411"/>
      <c r="CH28" s="411"/>
      <c r="CI28" s="411"/>
      <c r="CJ28" s="411"/>
      <c r="CK28" s="411"/>
      <c r="CL28" s="411"/>
      <c r="CM28" s="411"/>
      <c r="CN28" s="411"/>
      <c r="CO28" s="411"/>
      <c r="CP28" s="411"/>
      <c r="CQ28" s="411"/>
      <c r="CR28" s="411"/>
      <c r="CS28" s="411"/>
      <c r="CT28" s="411"/>
      <c r="CU28" s="411"/>
      <c r="CV28" s="411"/>
      <c r="CW28" s="411"/>
      <c r="CX28" s="411"/>
      <c r="CY28" s="411"/>
      <c r="CZ28" s="411"/>
      <c r="DA28" s="411"/>
      <c r="DB28" s="411"/>
      <c r="DC28" s="411"/>
      <c r="DD28" s="411"/>
      <c r="DE28" s="411"/>
      <c r="DF28" s="411"/>
      <c r="DG28" s="411"/>
      <c r="DH28" s="411"/>
      <c r="DI28" s="411"/>
      <c r="DJ28" s="411"/>
      <c r="DK28" s="411"/>
      <c r="DL28" s="411"/>
      <c r="DM28" s="411"/>
      <c r="DN28" s="411"/>
      <c r="DO28" s="411"/>
      <c r="DP28" s="411"/>
      <c r="DQ28" s="411"/>
      <c r="DR28" s="411"/>
      <c r="DS28" s="411"/>
      <c r="DT28" s="411"/>
      <c r="DU28" s="411"/>
      <c r="DV28" s="411"/>
      <c r="DW28" s="411"/>
      <c r="DX28" s="411"/>
      <c r="DY28" s="411"/>
      <c r="DZ28" s="411"/>
      <c r="EA28" s="411"/>
      <c r="EB28" s="411"/>
      <c r="EC28" s="411"/>
      <c r="ED28" s="411"/>
      <c r="EE28" s="411"/>
      <c r="EF28" s="411"/>
      <c r="EG28" s="411"/>
      <c r="EH28" s="411"/>
      <c r="EI28" s="411"/>
      <c r="EJ28" s="411"/>
      <c r="EK28" s="411"/>
      <c r="EL28" s="411"/>
      <c r="EM28" s="411"/>
      <c r="EN28" s="411"/>
      <c r="EO28" s="411"/>
      <c r="EP28" s="411"/>
      <c r="EQ28" s="411"/>
      <c r="ER28" s="411"/>
      <c r="ES28" s="411"/>
      <c r="ET28" s="411"/>
      <c r="EU28" s="411"/>
      <c r="EV28" s="411"/>
      <c r="EW28" s="411"/>
      <c r="EX28" s="411"/>
      <c r="EY28" s="411"/>
      <c r="EZ28" s="411"/>
      <c r="FA28" s="411"/>
      <c r="FB28" s="411"/>
      <c r="FC28" s="411"/>
      <c r="FD28" s="411"/>
      <c r="FE28" s="411"/>
      <c r="FF28" s="411"/>
      <c r="FG28" s="411"/>
      <c r="FH28" s="411"/>
      <c r="FI28" s="411"/>
      <c r="FJ28" s="411"/>
      <c r="FK28" s="411"/>
      <c r="FL28" s="411"/>
      <c r="FM28" s="411"/>
      <c r="FN28" s="411"/>
      <c r="FO28" s="411"/>
      <c r="FP28" s="411"/>
      <c r="FQ28" s="411"/>
      <c r="FR28" s="411"/>
      <c r="FS28" s="411"/>
      <c r="FT28" s="411"/>
      <c r="FU28" s="411"/>
      <c r="FV28" s="411"/>
      <c r="FW28" s="411"/>
      <c r="FX28" s="411"/>
      <c r="FY28" s="411"/>
      <c r="FZ28" s="411"/>
      <c r="GA28" s="411"/>
      <c r="GB28" s="411"/>
      <c r="GC28" s="411"/>
      <c r="GD28" s="411"/>
      <c r="GE28" s="411"/>
      <c r="GF28" s="411"/>
      <c r="GG28" s="411"/>
      <c r="GH28" s="411"/>
      <c r="GI28" s="411"/>
      <c r="GJ28" s="411"/>
      <c r="GK28" s="411"/>
      <c r="GL28" s="411"/>
      <c r="GM28" s="411"/>
      <c r="GN28" s="411"/>
      <c r="GO28" s="411"/>
      <c r="GP28" s="411"/>
      <c r="GQ28" s="411"/>
      <c r="GR28" s="411"/>
      <c r="GS28" s="411"/>
      <c r="GT28" s="411"/>
      <c r="GU28" s="411"/>
      <c r="GV28" s="411"/>
      <c r="GW28" s="411"/>
      <c r="GX28" s="411"/>
      <c r="GY28" s="411"/>
      <c r="GZ28" s="411"/>
      <c r="HA28" s="411"/>
      <c r="HB28" s="411"/>
      <c r="HC28" s="411"/>
      <c r="HD28" s="411"/>
      <c r="HE28" s="411"/>
      <c r="HF28" s="411"/>
      <c r="HG28" s="411"/>
      <c r="HH28" s="411"/>
      <c r="HI28" s="411"/>
      <c r="HJ28" s="411"/>
      <c r="HK28" s="411"/>
      <c r="HL28" s="411"/>
      <c r="HM28" s="411"/>
      <c r="HN28" s="411"/>
      <c r="HO28" s="411"/>
      <c r="HP28" s="411"/>
      <c r="HQ28" s="411"/>
      <c r="HR28" s="411"/>
      <c r="HS28" s="411"/>
      <c r="HT28" s="411"/>
      <c r="HU28" s="411"/>
      <c r="HV28" s="411"/>
      <c r="HW28" s="411"/>
      <c r="HX28" s="411"/>
      <c r="HY28" s="411"/>
      <c r="HZ28" s="411"/>
      <c r="IA28" s="411"/>
      <c r="IB28" s="411"/>
      <c r="IC28" s="411"/>
      <c r="ID28" s="411"/>
    </row>
    <row r="29" spans="1:238" ht="24.75" customHeight="1">
      <c r="A29" s="411"/>
      <c r="B29" s="390">
        <v>13</v>
      </c>
      <c r="C29" s="385" t="str">
        <f>IF(ISERROR(VLOOKUP(B29,'NANS Data'!$D$2:$P$51,6,FALSE)),"",VLOOKUP(B29,'NANS Data'!$D$2:$P$51,6,FALSE))</f>
        <v/>
      </c>
      <c r="D29" s="620" t="str">
        <f>IF(ISERROR(VLOOKUP(B29,'NANS Data'!$D$2:$P$51,7,FALSE)),"",VLOOKUP(B29,'NANS Data'!$D$2:$P$51,7,FALSE))</f>
        <v/>
      </c>
      <c r="E29" s="621"/>
      <c r="F29" s="622"/>
      <c r="G29" s="391" t="str">
        <f>IF(ISERROR(VLOOKUP(B29,'NANS Data'!$D$2:$P$51,12,FALSE)),"",VLOOKUP(B29,'NANS Data'!$D$2:$P$51,12,FALSE))</f>
        <v/>
      </c>
      <c r="H29" s="392" t="str">
        <f>IF(ISERROR(VLOOKUP(B29,競技者データ入力シート!$B$8:$O$57,2,FALSE)),"",VLOOKUP(B29,競技者データ入力シート!$B$8:$O$57,8,FALSE))</f>
        <v/>
      </c>
      <c r="I29" s="389" t="str">
        <f>IF(ISERROR(VLOOKUP(B29,'NANS Data'!$D$2:$P$51,13,FALSE)),"",VLOOKUP(B29,'NANS Data'!$D$2:$P$51,13,FALSE))</f>
        <v/>
      </c>
      <c r="J29" s="629" t="str">
        <f>IF(ISERROR(VLOOKUP($B29,競技者データ入力シート!$B$8:$Q$57,16,FALSE)),"",VLOOKUP($B29,競技者データ入力シート!$B$8:$Q$57,16,FALSE))</f>
        <v/>
      </c>
      <c r="K29" s="630"/>
      <c r="L29" s="623" t="str">
        <f>IF(ISERROR(VLOOKUP($B29,競技者データ入力シート!$B$8:$AK$57,21,FALSE)),"",VLOOKUP($B29,競技者データ入力シート!$B$8:$AK$57,21,FALSE))</f>
        <v/>
      </c>
      <c r="M29" s="624"/>
      <c r="N29" s="625"/>
      <c r="O29" s="624"/>
      <c r="P29" s="625"/>
      <c r="Q29" s="624"/>
      <c r="R29" s="625"/>
      <c r="S29" s="626"/>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1"/>
      <c r="AX29" s="411"/>
      <c r="AY29" s="411"/>
      <c r="AZ29" s="411"/>
      <c r="BA29" s="411"/>
      <c r="BB29" s="411"/>
      <c r="BC29" s="411"/>
      <c r="BD29" s="411"/>
      <c r="BE29" s="411"/>
      <c r="BF29" s="411"/>
      <c r="BG29" s="411"/>
      <c r="BH29" s="411"/>
      <c r="BI29" s="411"/>
      <c r="BJ29" s="411"/>
      <c r="BK29" s="411"/>
      <c r="BL29" s="411"/>
      <c r="BM29" s="411"/>
      <c r="BN29" s="411"/>
      <c r="BO29" s="411"/>
      <c r="BP29" s="411"/>
      <c r="BQ29" s="411"/>
      <c r="BR29" s="411"/>
      <c r="BS29" s="411"/>
      <c r="BT29" s="411"/>
      <c r="BU29" s="411"/>
      <c r="BV29" s="411"/>
      <c r="BW29" s="411"/>
      <c r="BX29" s="411"/>
      <c r="BY29" s="411"/>
      <c r="BZ29" s="411"/>
      <c r="CA29" s="411"/>
      <c r="CB29" s="411"/>
      <c r="CC29" s="411"/>
      <c r="CD29" s="411"/>
      <c r="CE29" s="411"/>
      <c r="CF29" s="411"/>
      <c r="CG29" s="411"/>
      <c r="CH29" s="411"/>
      <c r="CI29" s="411"/>
      <c r="CJ29" s="411"/>
      <c r="CK29" s="411"/>
      <c r="CL29" s="411"/>
      <c r="CM29" s="411"/>
      <c r="CN29" s="411"/>
      <c r="CO29" s="411"/>
      <c r="CP29" s="411"/>
      <c r="CQ29" s="411"/>
      <c r="CR29" s="411"/>
      <c r="CS29" s="411"/>
      <c r="CT29" s="411"/>
      <c r="CU29" s="411"/>
      <c r="CV29" s="411"/>
      <c r="CW29" s="411"/>
      <c r="CX29" s="411"/>
      <c r="CY29" s="411"/>
      <c r="CZ29" s="411"/>
      <c r="DA29" s="411"/>
      <c r="DB29" s="411"/>
      <c r="DC29" s="411"/>
      <c r="DD29" s="411"/>
      <c r="DE29" s="411"/>
      <c r="DF29" s="411"/>
      <c r="DG29" s="411"/>
      <c r="DH29" s="411"/>
      <c r="DI29" s="411"/>
      <c r="DJ29" s="411"/>
      <c r="DK29" s="411"/>
      <c r="DL29" s="411"/>
      <c r="DM29" s="411"/>
      <c r="DN29" s="411"/>
      <c r="DO29" s="411"/>
      <c r="DP29" s="411"/>
      <c r="DQ29" s="411"/>
      <c r="DR29" s="411"/>
      <c r="DS29" s="411"/>
      <c r="DT29" s="411"/>
      <c r="DU29" s="411"/>
      <c r="DV29" s="411"/>
      <c r="DW29" s="411"/>
      <c r="DX29" s="411"/>
      <c r="DY29" s="411"/>
      <c r="DZ29" s="411"/>
      <c r="EA29" s="411"/>
      <c r="EB29" s="411"/>
      <c r="EC29" s="411"/>
      <c r="ED29" s="411"/>
      <c r="EE29" s="411"/>
      <c r="EF29" s="411"/>
      <c r="EG29" s="411"/>
      <c r="EH29" s="411"/>
      <c r="EI29" s="411"/>
      <c r="EJ29" s="411"/>
      <c r="EK29" s="411"/>
      <c r="EL29" s="411"/>
      <c r="EM29" s="411"/>
      <c r="EN29" s="411"/>
      <c r="EO29" s="411"/>
      <c r="EP29" s="411"/>
      <c r="EQ29" s="411"/>
      <c r="ER29" s="411"/>
      <c r="ES29" s="411"/>
      <c r="ET29" s="411"/>
      <c r="EU29" s="411"/>
      <c r="EV29" s="411"/>
      <c r="EW29" s="411"/>
      <c r="EX29" s="411"/>
      <c r="EY29" s="411"/>
      <c r="EZ29" s="411"/>
      <c r="FA29" s="411"/>
      <c r="FB29" s="411"/>
      <c r="FC29" s="411"/>
      <c r="FD29" s="411"/>
      <c r="FE29" s="411"/>
      <c r="FF29" s="411"/>
      <c r="FG29" s="411"/>
      <c r="FH29" s="411"/>
      <c r="FI29" s="411"/>
      <c r="FJ29" s="411"/>
      <c r="FK29" s="411"/>
      <c r="FL29" s="411"/>
      <c r="FM29" s="411"/>
      <c r="FN29" s="411"/>
      <c r="FO29" s="411"/>
      <c r="FP29" s="411"/>
      <c r="FQ29" s="411"/>
      <c r="FR29" s="411"/>
      <c r="FS29" s="411"/>
      <c r="FT29" s="411"/>
      <c r="FU29" s="411"/>
      <c r="FV29" s="411"/>
      <c r="FW29" s="411"/>
      <c r="FX29" s="411"/>
      <c r="FY29" s="411"/>
      <c r="FZ29" s="411"/>
      <c r="GA29" s="411"/>
      <c r="GB29" s="411"/>
      <c r="GC29" s="411"/>
      <c r="GD29" s="411"/>
      <c r="GE29" s="411"/>
      <c r="GF29" s="411"/>
      <c r="GG29" s="411"/>
      <c r="GH29" s="411"/>
      <c r="GI29" s="411"/>
      <c r="GJ29" s="411"/>
      <c r="GK29" s="411"/>
      <c r="GL29" s="411"/>
      <c r="GM29" s="411"/>
      <c r="GN29" s="411"/>
      <c r="GO29" s="411"/>
      <c r="GP29" s="411"/>
      <c r="GQ29" s="411"/>
      <c r="GR29" s="411"/>
      <c r="GS29" s="411"/>
      <c r="GT29" s="411"/>
      <c r="GU29" s="411"/>
      <c r="GV29" s="411"/>
      <c r="GW29" s="411"/>
      <c r="GX29" s="411"/>
      <c r="GY29" s="411"/>
      <c r="GZ29" s="411"/>
      <c r="HA29" s="411"/>
      <c r="HB29" s="411"/>
      <c r="HC29" s="411"/>
      <c r="HD29" s="411"/>
      <c r="HE29" s="411"/>
      <c r="HF29" s="411"/>
      <c r="HG29" s="411"/>
      <c r="HH29" s="411"/>
      <c r="HI29" s="411"/>
      <c r="HJ29" s="411"/>
      <c r="HK29" s="411"/>
      <c r="HL29" s="411"/>
      <c r="HM29" s="411"/>
      <c r="HN29" s="411"/>
      <c r="HO29" s="411"/>
      <c r="HP29" s="411"/>
      <c r="HQ29" s="411"/>
      <c r="HR29" s="411"/>
      <c r="HS29" s="411"/>
      <c r="HT29" s="411"/>
      <c r="HU29" s="411"/>
      <c r="HV29" s="411"/>
      <c r="HW29" s="411"/>
      <c r="HX29" s="411"/>
      <c r="HY29" s="411"/>
      <c r="HZ29" s="411"/>
      <c r="IA29" s="411"/>
      <c r="IB29" s="411"/>
      <c r="IC29" s="411"/>
      <c r="ID29" s="411"/>
    </row>
    <row r="30" spans="1:238" ht="24.75" customHeight="1">
      <c r="A30" s="411"/>
      <c r="B30" s="390">
        <v>14</v>
      </c>
      <c r="C30" s="385" t="str">
        <f>IF(ISERROR(VLOOKUP(B30,'NANS Data'!$D$2:$P$51,6,FALSE)),"",VLOOKUP(B30,'NANS Data'!$D$2:$P$51,6,FALSE))</f>
        <v/>
      </c>
      <c r="D30" s="620" t="str">
        <f>IF(ISERROR(VLOOKUP(B30,'NANS Data'!$D$2:$P$51,7,FALSE)),"",VLOOKUP(B30,'NANS Data'!$D$2:$P$51,7,FALSE))</f>
        <v/>
      </c>
      <c r="E30" s="621"/>
      <c r="F30" s="622"/>
      <c r="G30" s="391" t="str">
        <f>IF(ISERROR(VLOOKUP(B30,'NANS Data'!$D$2:$P$51,12,FALSE)),"",VLOOKUP(B30,'NANS Data'!$D$2:$P$51,12,FALSE))</f>
        <v/>
      </c>
      <c r="H30" s="392" t="str">
        <f>IF(ISERROR(VLOOKUP(B30,競技者データ入力シート!$B$8:$O$57,2,FALSE)),"",VLOOKUP(B30,競技者データ入力シート!$B$8:$O$57,8,FALSE))</f>
        <v/>
      </c>
      <c r="I30" s="389" t="str">
        <f>IF(ISERROR(VLOOKUP(B30,'NANS Data'!$D$2:$P$51,13,FALSE)),"",VLOOKUP(B30,'NANS Data'!$D$2:$P$51,13,FALSE))</f>
        <v/>
      </c>
      <c r="J30" s="629" t="str">
        <f>IF(ISERROR(VLOOKUP($B30,競技者データ入力シート!$B$8:$Q$57,16,FALSE)),"",VLOOKUP($B30,競技者データ入力シート!$B$8:$Q$57,16,FALSE))</f>
        <v/>
      </c>
      <c r="K30" s="630"/>
      <c r="L30" s="623" t="str">
        <f>IF(ISERROR(VLOOKUP($B30,競技者データ入力シート!$B$8:$AK$57,21,FALSE)),"",VLOOKUP($B30,競技者データ入力シート!$B$8:$AK$57,21,FALSE))</f>
        <v/>
      </c>
      <c r="M30" s="624"/>
      <c r="N30" s="625"/>
      <c r="O30" s="624"/>
      <c r="P30" s="625"/>
      <c r="Q30" s="624"/>
      <c r="R30" s="625"/>
      <c r="S30" s="626"/>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c r="BN30" s="411"/>
      <c r="BO30" s="411"/>
      <c r="BP30" s="411"/>
      <c r="BQ30" s="411"/>
      <c r="BR30" s="411"/>
      <c r="BS30" s="411"/>
      <c r="BT30" s="411"/>
      <c r="BU30" s="411"/>
      <c r="BV30" s="411"/>
      <c r="BW30" s="411"/>
      <c r="BX30" s="411"/>
      <c r="BY30" s="411"/>
      <c r="BZ30" s="411"/>
      <c r="CA30" s="411"/>
      <c r="CB30" s="411"/>
      <c r="CC30" s="411"/>
      <c r="CD30" s="411"/>
      <c r="CE30" s="411"/>
      <c r="CF30" s="411"/>
      <c r="CG30" s="411"/>
      <c r="CH30" s="411"/>
      <c r="CI30" s="411"/>
      <c r="CJ30" s="411"/>
      <c r="CK30" s="411"/>
      <c r="CL30" s="411"/>
      <c r="CM30" s="411"/>
      <c r="CN30" s="411"/>
      <c r="CO30" s="411"/>
      <c r="CP30" s="411"/>
      <c r="CQ30" s="411"/>
      <c r="CR30" s="411"/>
      <c r="CS30" s="411"/>
      <c r="CT30" s="411"/>
      <c r="CU30" s="411"/>
      <c r="CV30" s="411"/>
      <c r="CW30" s="411"/>
      <c r="CX30" s="411"/>
      <c r="CY30" s="411"/>
      <c r="CZ30" s="411"/>
      <c r="DA30" s="411"/>
      <c r="DB30" s="411"/>
      <c r="DC30" s="411"/>
      <c r="DD30" s="411"/>
      <c r="DE30" s="411"/>
      <c r="DF30" s="411"/>
      <c r="DG30" s="411"/>
      <c r="DH30" s="411"/>
      <c r="DI30" s="411"/>
      <c r="DJ30" s="411"/>
      <c r="DK30" s="411"/>
      <c r="DL30" s="411"/>
      <c r="DM30" s="411"/>
      <c r="DN30" s="411"/>
      <c r="DO30" s="411"/>
      <c r="DP30" s="411"/>
      <c r="DQ30" s="411"/>
      <c r="DR30" s="411"/>
      <c r="DS30" s="411"/>
      <c r="DT30" s="411"/>
      <c r="DU30" s="411"/>
      <c r="DV30" s="411"/>
      <c r="DW30" s="411"/>
      <c r="DX30" s="411"/>
      <c r="DY30" s="411"/>
      <c r="DZ30" s="411"/>
      <c r="EA30" s="411"/>
      <c r="EB30" s="411"/>
      <c r="EC30" s="411"/>
      <c r="ED30" s="411"/>
      <c r="EE30" s="411"/>
      <c r="EF30" s="411"/>
      <c r="EG30" s="411"/>
      <c r="EH30" s="411"/>
      <c r="EI30" s="411"/>
      <c r="EJ30" s="411"/>
      <c r="EK30" s="411"/>
      <c r="EL30" s="411"/>
      <c r="EM30" s="411"/>
      <c r="EN30" s="411"/>
      <c r="EO30" s="411"/>
      <c r="EP30" s="411"/>
      <c r="EQ30" s="411"/>
      <c r="ER30" s="411"/>
      <c r="ES30" s="411"/>
      <c r="ET30" s="411"/>
      <c r="EU30" s="411"/>
      <c r="EV30" s="411"/>
      <c r="EW30" s="411"/>
      <c r="EX30" s="411"/>
      <c r="EY30" s="411"/>
      <c r="EZ30" s="411"/>
      <c r="FA30" s="411"/>
      <c r="FB30" s="411"/>
      <c r="FC30" s="411"/>
      <c r="FD30" s="411"/>
      <c r="FE30" s="411"/>
      <c r="FF30" s="411"/>
      <c r="FG30" s="411"/>
      <c r="FH30" s="411"/>
      <c r="FI30" s="411"/>
      <c r="FJ30" s="411"/>
      <c r="FK30" s="411"/>
      <c r="FL30" s="411"/>
      <c r="FM30" s="411"/>
      <c r="FN30" s="411"/>
      <c r="FO30" s="411"/>
      <c r="FP30" s="411"/>
      <c r="FQ30" s="411"/>
      <c r="FR30" s="411"/>
      <c r="FS30" s="411"/>
      <c r="FT30" s="411"/>
      <c r="FU30" s="411"/>
      <c r="FV30" s="411"/>
      <c r="FW30" s="411"/>
      <c r="FX30" s="411"/>
      <c r="FY30" s="411"/>
      <c r="FZ30" s="411"/>
      <c r="GA30" s="411"/>
      <c r="GB30" s="411"/>
      <c r="GC30" s="411"/>
      <c r="GD30" s="411"/>
      <c r="GE30" s="411"/>
      <c r="GF30" s="411"/>
      <c r="GG30" s="411"/>
      <c r="GH30" s="411"/>
      <c r="GI30" s="411"/>
      <c r="GJ30" s="411"/>
      <c r="GK30" s="411"/>
      <c r="GL30" s="411"/>
      <c r="GM30" s="411"/>
      <c r="GN30" s="411"/>
      <c r="GO30" s="411"/>
      <c r="GP30" s="411"/>
      <c r="GQ30" s="411"/>
      <c r="GR30" s="411"/>
      <c r="GS30" s="411"/>
      <c r="GT30" s="411"/>
      <c r="GU30" s="411"/>
      <c r="GV30" s="411"/>
      <c r="GW30" s="411"/>
      <c r="GX30" s="411"/>
      <c r="GY30" s="411"/>
      <c r="GZ30" s="411"/>
      <c r="HA30" s="411"/>
      <c r="HB30" s="411"/>
      <c r="HC30" s="411"/>
      <c r="HD30" s="411"/>
      <c r="HE30" s="411"/>
      <c r="HF30" s="411"/>
      <c r="HG30" s="411"/>
      <c r="HH30" s="411"/>
      <c r="HI30" s="411"/>
      <c r="HJ30" s="411"/>
      <c r="HK30" s="411"/>
      <c r="HL30" s="411"/>
      <c r="HM30" s="411"/>
      <c r="HN30" s="411"/>
      <c r="HO30" s="411"/>
      <c r="HP30" s="411"/>
      <c r="HQ30" s="411"/>
      <c r="HR30" s="411"/>
      <c r="HS30" s="411"/>
      <c r="HT30" s="411"/>
      <c r="HU30" s="411"/>
      <c r="HV30" s="411"/>
      <c r="HW30" s="411"/>
      <c r="HX30" s="411"/>
      <c r="HY30" s="411"/>
      <c r="HZ30" s="411"/>
      <c r="IA30" s="411"/>
      <c r="IB30" s="411"/>
      <c r="IC30" s="411"/>
      <c r="ID30" s="411"/>
    </row>
    <row r="31" spans="1:238" ht="24.75" customHeight="1">
      <c r="A31" s="411"/>
      <c r="B31" s="393">
        <v>15</v>
      </c>
      <c r="C31" s="394" t="str">
        <f>IF(ISERROR(VLOOKUP(B31,'NANS Data'!$D$2:$P$51,6,FALSE)),"",VLOOKUP(B31,'NANS Data'!$D$2:$P$51,6,FALSE))</f>
        <v/>
      </c>
      <c r="D31" s="632" t="str">
        <f>IF(ISERROR(VLOOKUP(B31,'NANS Data'!$D$2:$P$51,7,FALSE)),"",VLOOKUP(B31,'NANS Data'!$D$2:$P$51,7,FALSE))</f>
        <v/>
      </c>
      <c r="E31" s="633"/>
      <c r="F31" s="634"/>
      <c r="G31" s="396" t="str">
        <f>IF(ISERROR(VLOOKUP(B31,'NANS Data'!$D$2:$P$51,12,FALSE)),"",VLOOKUP(B31,'NANS Data'!$D$2:$P$51,12,FALSE))</f>
        <v/>
      </c>
      <c r="H31" s="397" t="str">
        <f>IF(ISERROR(VLOOKUP(B31,競技者データ入力シート!$B$8:$O$57,2,FALSE)),"",VLOOKUP(B31,競技者データ入力シート!$B$8:$O$57,8,FALSE))</f>
        <v/>
      </c>
      <c r="I31" s="398" t="str">
        <f>IF(ISERROR(VLOOKUP(B31,'NANS Data'!$D$2:$P$51,13,FALSE)),"",VLOOKUP(B31,'NANS Data'!$D$2:$P$51,13,FALSE))</f>
        <v/>
      </c>
      <c r="J31" s="635" t="str">
        <f>IF(ISERROR(VLOOKUP($B31,競技者データ入力シート!$B$8:$Q$57,16,FALSE)),"",VLOOKUP($B31,競技者データ入力シート!$B$8:$Q$57,16,FALSE))</f>
        <v/>
      </c>
      <c r="K31" s="615"/>
      <c r="L31" s="656" t="str">
        <f>IF(ISERROR(VLOOKUP($B31,競技者データ入力シート!$B$8:$AK$57,21,FALSE)),"",VLOOKUP($B31,競技者データ入力シート!$B$8:$AK$57,21,FALSE))</f>
        <v/>
      </c>
      <c r="M31" s="645"/>
      <c r="N31" s="644"/>
      <c r="O31" s="645"/>
      <c r="P31" s="644"/>
      <c r="Q31" s="645"/>
      <c r="R31" s="644"/>
      <c r="S31" s="657"/>
      <c r="T31" s="411"/>
      <c r="U31" s="411"/>
      <c r="V31" s="411"/>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c r="CA31" s="411"/>
      <c r="CB31" s="411"/>
      <c r="CC31" s="411"/>
      <c r="CD31" s="411"/>
      <c r="CE31" s="411"/>
      <c r="CF31" s="411"/>
      <c r="CG31" s="411"/>
      <c r="CH31" s="411"/>
      <c r="CI31" s="411"/>
      <c r="CJ31" s="411"/>
      <c r="CK31" s="411"/>
      <c r="CL31" s="411"/>
      <c r="CM31" s="411"/>
      <c r="CN31" s="411"/>
      <c r="CO31" s="411"/>
      <c r="CP31" s="411"/>
      <c r="CQ31" s="411"/>
      <c r="CR31" s="411"/>
      <c r="CS31" s="411"/>
      <c r="CT31" s="411"/>
      <c r="CU31" s="411"/>
      <c r="CV31" s="411"/>
      <c r="CW31" s="411"/>
      <c r="CX31" s="411"/>
      <c r="CY31" s="411"/>
      <c r="CZ31" s="411"/>
      <c r="DA31" s="411"/>
      <c r="DB31" s="411"/>
      <c r="DC31" s="411"/>
      <c r="DD31" s="411"/>
      <c r="DE31" s="411"/>
      <c r="DF31" s="411"/>
      <c r="DG31" s="411"/>
      <c r="DH31" s="411"/>
      <c r="DI31" s="411"/>
      <c r="DJ31" s="411"/>
      <c r="DK31" s="411"/>
      <c r="DL31" s="411"/>
      <c r="DM31" s="411"/>
      <c r="DN31" s="411"/>
      <c r="DO31" s="411"/>
      <c r="DP31" s="411"/>
      <c r="DQ31" s="411"/>
      <c r="DR31" s="411"/>
      <c r="DS31" s="411"/>
      <c r="DT31" s="411"/>
      <c r="DU31" s="411"/>
      <c r="DV31" s="411"/>
      <c r="DW31" s="411"/>
      <c r="DX31" s="411"/>
      <c r="DY31" s="411"/>
      <c r="DZ31" s="411"/>
      <c r="EA31" s="411"/>
      <c r="EB31" s="411"/>
      <c r="EC31" s="411"/>
      <c r="ED31" s="411"/>
      <c r="EE31" s="411"/>
      <c r="EF31" s="411"/>
      <c r="EG31" s="411"/>
      <c r="EH31" s="411"/>
      <c r="EI31" s="411"/>
      <c r="EJ31" s="411"/>
      <c r="EK31" s="411"/>
      <c r="EL31" s="411"/>
      <c r="EM31" s="411"/>
      <c r="EN31" s="411"/>
      <c r="EO31" s="411"/>
      <c r="EP31" s="411"/>
      <c r="EQ31" s="411"/>
      <c r="ER31" s="411"/>
      <c r="ES31" s="411"/>
      <c r="ET31" s="411"/>
      <c r="EU31" s="411"/>
      <c r="EV31" s="411"/>
      <c r="EW31" s="411"/>
      <c r="EX31" s="411"/>
      <c r="EY31" s="411"/>
      <c r="EZ31" s="411"/>
      <c r="FA31" s="411"/>
      <c r="FB31" s="411"/>
      <c r="FC31" s="411"/>
      <c r="FD31" s="411"/>
      <c r="FE31" s="411"/>
      <c r="FF31" s="411"/>
      <c r="FG31" s="411"/>
      <c r="FH31" s="411"/>
      <c r="FI31" s="411"/>
      <c r="FJ31" s="411"/>
      <c r="FK31" s="411"/>
      <c r="FL31" s="411"/>
      <c r="FM31" s="411"/>
      <c r="FN31" s="411"/>
      <c r="FO31" s="411"/>
      <c r="FP31" s="411"/>
      <c r="FQ31" s="411"/>
      <c r="FR31" s="411"/>
      <c r="FS31" s="411"/>
      <c r="FT31" s="411"/>
      <c r="FU31" s="411"/>
      <c r="FV31" s="411"/>
      <c r="FW31" s="411"/>
      <c r="FX31" s="411"/>
      <c r="FY31" s="411"/>
      <c r="FZ31" s="411"/>
      <c r="GA31" s="411"/>
      <c r="GB31" s="411"/>
      <c r="GC31" s="411"/>
      <c r="GD31" s="411"/>
      <c r="GE31" s="411"/>
      <c r="GF31" s="411"/>
      <c r="GG31" s="411"/>
      <c r="GH31" s="411"/>
      <c r="GI31" s="411"/>
      <c r="GJ31" s="411"/>
      <c r="GK31" s="411"/>
      <c r="GL31" s="411"/>
      <c r="GM31" s="411"/>
      <c r="GN31" s="411"/>
      <c r="GO31" s="411"/>
      <c r="GP31" s="411"/>
      <c r="GQ31" s="411"/>
      <c r="GR31" s="411"/>
      <c r="GS31" s="411"/>
      <c r="GT31" s="411"/>
      <c r="GU31" s="411"/>
      <c r="GV31" s="411"/>
      <c r="GW31" s="411"/>
      <c r="GX31" s="411"/>
      <c r="GY31" s="411"/>
      <c r="GZ31" s="411"/>
      <c r="HA31" s="411"/>
      <c r="HB31" s="411"/>
      <c r="HC31" s="411"/>
      <c r="HD31" s="411"/>
      <c r="HE31" s="411"/>
      <c r="HF31" s="411"/>
      <c r="HG31" s="411"/>
      <c r="HH31" s="411"/>
      <c r="HI31" s="411"/>
      <c r="HJ31" s="411"/>
      <c r="HK31" s="411"/>
      <c r="HL31" s="411"/>
      <c r="HM31" s="411"/>
      <c r="HN31" s="411"/>
      <c r="HO31" s="411"/>
      <c r="HP31" s="411"/>
      <c r="HQ31" s="411"/>
      <c r="HR31" s="411"/>
      <c r="HS31" s="411"/>
      <c r="HT31" s="411"/>
      <c r="HU31" s="411"/>
      <c r="HV31" s="411"/>
      <c r="HW31" s="411"/>
      <c r="HX31" s="411"/>
      <c r="HY31" s="411"/>
      <c r="HZ31" s="411"/>
      <c r="IA31" s="411"/>
      <c r="IB31" s="411"/>
      <c r="IC31" s="411"/>
      <c r="ID31" s="411"/>
    </row>
    <row r="32" spans="1:238" ht="24.75" customHeight="1">
      <c r="A32" s="411"/>
      <c r="B32" s="384">
        <v>16</v>
      </c>
      <c r="C32" s="385" t="str">
        <f>IF(ISERROR(VLOOKUP(B32,'NANS Data'!$D$2:$P$51,6,FALSE)),"",VLOOKUP(B32,'NANS Data'!$D$2:$P$51,6,FALSE))</f>
        <v/>
      </c>
      <c r="D32" s="620" t="str">
        <f>IF(ISERROR(VLOOKUP(B32,'NANS Data'!$D$2:$P$51,7,FALSE)),"",VLOOKUP(B32,'NANS Data'!$D$2:$P$51,7,FALSE))</f>
        <v/>
      </c>
      <c r="E32" s="621"/>
      <c r="F32" s="622"/>
      <c r="G32" s="391" t="str">
        <f>IF(ISERROR(VLOOKUP(B32,'NANS Data'!$D$2:$P$51,12,FALSE)),"",VLOOKUP(B32,'NANS Data'!$D$2:$P$51,12,FALSE))</f>
        <v/>
      </c>
      <c r="H32" s="392" t="str">
        <f>IF(ISERROR(VLOOKUP(B32,競技者データ入力シート!$B$8:$O$57,2,FALSE)),"",VLOOKUP(B32,競技者データ入力シート!$B$8:$O$57,8,FALSE))</f>
        <v/>
      </c>
      <c r="I32" s="389" t="str">
        <f>IF(ISERROR(VLOOKUP(B32,'NANS Data'!$D$2:$P$51,13,FALSE)),"",VLOOKUP(B32,'NANS Data'!$D$2:$P$51,13,FALSE))</f>
        <v/>
      </c>
      <c r="J32" s="629" t="str">
        <f>IF(ISERROR(VLOOKUP($B32,競技者データ入力シート!$B$8:$Q$57,16,FALSE)),"",VLOOKUP($B32,競技者データ入力シート!$B$8:$Q$57,16,FALSE))</f>
        <v/>
      </c>
      <c r="K32" s="630"/>
      <c r="L32" s="623" t="str">
        <f>IF(ISERROR(VLOOKUP($B32,競技者データ入力シート!$B$8:$AK$57,21,FALSE)),"",VLOOKUP($B32,競技者データ入力シート!$B$8:$AK$57,21,FALSE))</f>
        <v/>
      </c>
      <c r="M32" s="624"/>
      <c r="N32" s="625"/>
      <c r="O32" s="624"/>
      <c r="P32" s="625"/>
      <c r="Q32" s="624"/>
      <c r="R32" s="625"/>
      <c r="S32" s="626"/>
      <c r="T32" s="411"/>
      <c r="U32" s="411"/>
      <c r="V32" s="411"/>
      <c r="W32" s="411"/>
      <c r="X32" s="411"/>
      <c r="Y32" s="411"/>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411"/>
      <c r="BM32" s="411"/>
      <c r="BN32" s="411"/>
      <c r="BO32" s="411"/>
      <c r="BP32" s="411"/>
      <c r="BQ32" s="411"/>
      <c r="BR32" s="411"/>
      <c r="BS32" s="411"/>
      <c r="BT32" s="411"/>
      <c r="BU32" s="411"/>
      <c r="BV32" s="411"/>
      <c r="BW32" s="411"/>
      <c r="BX32" s="411"/>
      <c r="BY32" s="411"/>
      <c r="BZ32" s="411"/>
      <c r="CA32" s="411"/>
      <c r="CB32" s="411"/>
      <c r="CC32" s="411"/>
      <c r="CD32" s="411"/>
      <c r="CE32" s="411"/>
      <c r="CF32" s="411"/>
      <c r="CG32" s="411"/>
      <c r="CH32" s="411"/>
      <c r="CI32" s="411"/>
      <c r="CJ32" s="411"/>
      <c r="CK32" s="411"/>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11"/>
      <c r="DH32" s="411"/>
      <c r="DI32" s="411"/>
      <c r="DJ32" s="411"/>
      <c r="DK32" s="411"/>
      <c r="DL32" s="411"/>
      <c r="DM32" s="411"/>
      <c r="DN32" s="411"/>
      <c r="DO32" s="411"/>
      <c r="DP32" s="411"/>
      <c r="DQ32" s="411"/>
      <c r="DR32" s="411"/>
      <c r="DS32" s="411"/>
      <c r="DT32" s="411"/>
      <c r="DU32" s="411"/>
      <c r="DV32" s="411"/>
      <c r="DW32" s="411"/>
      <c r="DX32" s="411"/>
      <c r="DY32" s="411"/>
      <c r="DZ32" s="411"/>
      <c r="EA32" s="411"/>
      <c r="EB32" s="411"/>
      <c r="EC32" s="411"/>
      <c r="ED32" s="411"/>
      <c r="EE32" s="411"/>
      <c r="EF32" s="411"/>
      <c r="EG32" s="411"/>
      <c r="EH32" s="411"/>
      <c r="EI32" s="411"/>
      <c r="EJ32" s="411"/>
      <c r="EK32" s="411"/>
      <c r="EL32" s="411"/>
      <c r="EM32" s="411"/>
      <c r="EN32" s="411"/>
      <c r="EO32" s="411"/>
      <c r="EP32" s="411"/>
      <c r="EQ32" s="411"/>
      <c r="ER32" s="411"/>
      <c r="ES32" s="411"/>
      <c r="ET32" s="411"/>
      <c r="EU32" s="411"/>
      <c r="EV32" s="411"/>
      <c r="EW32" s="411"/>
      <c r="EX32" s="411"/>
      <c r="EY32" s="411"/>
      <c r="EZ32" s="411"/>
      <c r="FA32" s="411"/>
      <c r="FB32" s="411"/>
      <c r="FC32" s="411"/>
      <c r="FD32" s="411"/>
      <c r="FE32" s="411"/>
      <c r="FF32" s="411"/>
      <c r="FG32" s="411"/>
      <c r="FH32" s="411"/>
      <c r="FI32" s="411"/>
      <c r="FJ32" s="411"/>
      <c r="FK32" s="411"/>
      <c r="FL32" s="411"/>
      <c r="FM32" s="411"/>
      <c r="FN32" s="411"/>
      <c r="FO32" s="411"/>
      <c r="FP32" s="411"/>
      <c r="FQ32" s="411"/>
      <c r="FR32" s="411"/>
      <c r="FS32" s="411"/>
      <c r="FT32" s="411"/>
      <c r="FU32" s="411"/>
      <c r="FV32" s="411"/>
      <c r="FW32" s="411"/>
      <c r="FX32" s="411"/>
      <c r="FY32" s="411"/>
      <c r="FZ32" s="411"/>
      <c r="GA32" s="411"/>
      <c r="GB32" s="411"/>
      <c r="GC32" s="411"/>
      <c r="GD32" s="411"/>
      <c r="GE32" s="411"/>
      <c r="GF32" s="411"/>
      <c r="GG32" s="411"/>
      <c r="GH32" s="411"/>
      <c r="GI32" s="411"/>
      <c r="GJ32" s="411"/>
      <c r="GK32" s="411"/>
      <c r="GL32" s="411"/>
      <c r="GM32" s="411"/>
      <c r="GN32" s="411"/>
      <c r="GO32" s="411"/>
      <c r="GP32" s="411"/>
      <c r="GQ32" s="411"/>
      <c r="GR32" s="411"/>
      <c r="GS32" s="411"/>
      <c r="GT32" s="411"/>
      <c r="GU32" s="411"/>
      <c r="GV32" s="411"/>
      <c r="GW32" s="411"/>
      <c r="GX32" s="411"/>
      <c r="GY32" s="411"/>
      <c r="GZ32" s="411"/>
      <c r="HA32" s="411"/>
      <c r="HB32" s="411"/>
      <c r="HC32" s="411"/>
      <c r="HD32" s="411"/>
      <c r="HE32" s="411"/>
      <c r="HF32" s="411"/>
      <c r="HG32" s="411"/>
      <c r="HH32" s="411"/>
      <c r="HI32" s="411"/>
      <c r="HJ32" s="411"/>
      <c r="HK32" s="411"/>
      <c r="HL32" s="411"/>
      <c r="HM32" s="411"/>
      <c r="HN32" s="411"/>
      <c r="HO32" s="411"/>
      <c r="HP32" s="411"/>
      <c r="HQ32" s="411"/>
      <c r="HR32" s="411"/>
      <c r="HS32" s="411"/>
      <c r="HT32" s="411"/>
      <c r="HU32" s="411"/>
      <c r="HV32" s="411"/>
      <c r="HW32" s="411"/>
      <c r="HX32" s="411"/>
      <c r="HY32" s="411"/>
      <c r="HZ32" s="411"/>
      <c r="IA32" s="411"/>
      <c r="IB32" s="411"/>
      <c r="IC32" s="411"/>
      <c r="ID32" s="411"/>
    </row>
    <row r="33" spans="1:238" ht="24.75" customHeight="1">
      <c r="A33" s="411"/>
      <c r="B33" s="390">
        <v>17</v>
      </c>
      <c r="C33" s="385" t="str">
        <f>IF(ISERROR(VLOOKUP(B33,'NANS Data'!$D$2:$P$51,6,FALSE)),"",VLOOKUP(B33,'NANS Data'!$D$2:$P$51,6,FALSE))</f>
        <v/>
      </c>
      <c r="D33" s="620" t="str">
        <f>IF(ISERROR(VLOOKUP(B33,'NANS Data'!$D$2:$P$51,7,FALSE)),"",VLOOKUP(B33,'NANS Data'!$D$2:$P$51,7,FALSE))</f>
        <v/>
      </c>
      <c r="E33" s="621"/>
      <c r="F33" s="622"/>
      <c r="G33" s="391" t="str">
        <f>IF(ISERROR(VLOOKUP(B33,'NANS Data'!$D$2:$P$51,12,FALSE)),"",VLOOKUP(B33,'NANS Data'!$D$2:$P$51,12,FALSE))</f>
        <v/>
      </c>
      <c r="H33" s="392" t="str">
        <f>IF(ISERROR(VLOOKUP(B33,競技者データ入力シート!$B$8:$O$57,2,FALSE)),"",VLOOKUP(B33,競技者データ入力シート!$B$8:$O$57,8,FALSE))</f>
        <v/>
      </c>
      <c r="I33" s="389" t="str">
        <f>IF(ISERROR(VLOOKUP(B33,'NANS Data'!$D$2:$P$51,13,FALSE)),"",VLOOKUP(B33,'NANS Data'!$D$2:$P$51,13,FALSE))</f>
        <v/>
      </c>
      <c r="J33" s="629" t="str">
        <f>IF(ISERROR(VLOOKUP($B33,競技者データ入力シート!$B$8:$Q$57,16,FALSE)),"",VLOOKUP($B33,競技者データ入力シート!$B$8:$Q$57,16,FALSE))</f>
        <v/>
      </c>
      <c r="K33" s="630"/>
      <c r="L33" s="623" t="str">
        <f>IF(ISERROR(VLOOKUP($B33,競技者データ入力シート!$B$8:$AK$57,21,FALSE)),"",VLOOKUP($B33,競技者データ入力シート!$B$8:$AK$57,21,FALSE))</f>
        <v/>
      </c>
      <c r="M33" s="624"/>
      <c r="N33" s="625"/>
      <c r="O33" s="624"/>
      <c r="P33" s="625"/>
      <c r="Q33" s="624"/>
      <c r="R33" s="625"/>
      <c r="S33" s="626"/>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11"/>
      <c r="DH33" s="411"/>
      <c r="DI33" s="411"/>
      <c r="DJ33" s="411"/>
      <c r="DK33" s="411"/>
      <c r="DL33" s="411"/>
      <c r="DM33" s="411"/>
      <c r="DN33" s="411"/>
      <c r="DO33" s="411"/>
      <c r="DP33" s="411"/>
      <c r="DQ33" s="411"/>
      <c r="DR33" s="411"/>
      <c r="DS33" s="411"/>
      <c r="DT33" s="411"/>
      <c r="DU33" s="411"/>
      <c r="DV33" s="411"/>
      <c r="DW33" s="411"/>
      <c r="DX33" s="411"/>
      <c r="DY33" s="411"/>
      <c r="DZ33" s="411"/>
      <c r="EA33" s="411"/>
      <c r="EB33" s="411"/>
      <c r="EC33" s="411"/>
      <c r="ED33" s="411"/>
      <c r="EE33" s="411"/>
      <c r="EF33" s="411"/>
      <c r="EG33" s="411"/>
      <c r="EH33" s="411"/>
      <c r="EI33" s="411"/>
      <c r="EJ33" s="411"/>
      <c r="EK33" s="411"/>
      <c r="EL33" s="411"/>
      <c r="EM33" s="411"/>
      <c r="EN33" s="411"/>
      <c r="EO33" s="411"/>
      <c r="EP33" s="411"/>
      <c r="EQ33" s="411"/>
      <c r="ER33" s="411"/>
      <c r="ES33" s="411"/>
      <c r="ET33" s="411"/>
      <c r="EU33" s="411"/>
      <c r="EV33" s="411"/>
      <c r="EW33" s="411"/>
      <c r="EX33" s="411"/>
      <c r="EY33" s="411"/>
      <c r="EZ33" s="411"/>
      <c r="FA33" s="411"/>
      <c r="FB33" s="411"/>
      <c r="FC33" s="411"/>
      <c r="FD33" s="411"/>
      <c r="FE33" s="411"/>
      <c r="FF33" s="411"/>
      <c r="FG33" s="411"/>
      <c r="FH33" s="411"/>
      <c r="FI33" s="411"/>
      <c r="FJ33" s="411"/>
      <c r="FK33" s="411"/>
      <c r="FL33" s="411"/>
      <c r="FM33" s="411"/>
      <c r="FN33" s="411"/>
      <c r="FO33" s="411"/>
      <c r="FP33" s="411"/>
      <c r="FQ33" s="411"/>
      <c r="FR33" s="411"/>
      <c r="FS33" s="411"/>
      <c r="FT33" s="411"/>
      <c r="FU33" s="411"/>
      <c r="FV33" s="411"/>
      <c r="FW33" s="411"/>
      <c r="FX33" s="411"/>
      <c r="FY33" s="411"/>
      <c r="FZ33" s="411"/>
      <c r="GA33" s="411"/>
      <c r="GB33" s="411"/>
      <c r="GC33" s="411"/>
      <c r="GD33" s="411"/>
      <c r="GE33" s="411"/>
      <c r="GF33" s="411"/>
      <c r="GG33" s="411"/>
      <c r="GH33" s="411"/>
      <c r="GI33" s="411"/>
      <c r="GJ33" s="411"/>
      <c r="GK33" s="411"/>
      <c r="GL33" s="411"/>
      <c r="GM33" s="411"/>
      <c r="GN33" s="411"/>
      <c r="GO33" s="411"/>
      <c r="GP33" s="411"/>
      <c r="GQ33" s="411"/>
      <c r="GR33" s="411"/>
      <c r="GS33" s="411"/>
      <c r="GT33" s="411"/>
      <c r="GU33" s="411"/>
      <c r="GV33" s="411"/>
      <c r="GW33" s="411"/>
      <c r="GX33" s="411"/>
      <c r="GY33" s="411"/>
      <c r="GZ33" s="411"/>
      <c r="HA33" s="411"/>
      <c r="HB33" s="411"/>
      <c r="HC33" s="411"/>
      <c r="HD33" s="411"/>
      <c r="HE33" s="411"/>
      <c r="HF33" s="411"/>
      <c r="HG33" s="411"/>
      <c r="HH33" s="411"/>
      <c r="HI33" s="411"/>
      <c r="HJ33" s="411"/>
      <c r="HK33" s="411"/>
      <c r="HL33" s="411"/>
      <c r="HM33" s="411"/>
      <c r="HN33" s="411"/>
      <c r="HO33" s="411"/>
      <c r="HP33" s="411"/>
      <c r="HQ33" s="411"/>
      <c r="HR33" s="411"/>
      <c r="HS33" s="411"/>
      <c r="HT33" s="411"/>
      <c r="HU33" s="411"/>
      <c r="HV33" s="411"/>
      <c r="HW33" s="411"/>
      <c r="HX33" s="411"/>
      <c r="HY33" s="411"/>
      <c r="HZ33" s="411"/>
      <c r="IA33" s="411"/>
      <c r="IB33" s="411"/>
      <c r="IC33" s="411"/>
      <c r="ID33" s="411"/>
    </row>
    <row r="34" spans="1:238" ht="24.75" customHeight="1">
      <c r="A34" s="411"/>
      <c r="B34" s="390">
        <v>18</v>
      </c>
      <c r="C34" s="385" t="str">
        <f>IF(ISERROR(VLOOKUP(B34,'NANS Data'!$D$2:$P$51,6,FALSE)),"",VLOOKUP(B34,'NANS Data'!$D$2:$P$51,6,FALSE))</f>
        <v/>
      </c>
      <c r="D34" s="620" t="str">
        <f>IF(ISERROR(VLOOKUP(B34,'NANS Data'!$D$2:$P$51,7,FALSE)),"",VLOOKUP(B34,'NANS Data'!$D$2:$P$51,7,FALSE))</f>
        <v/>
      </c>
      <c r="E34" s="621"/>
      <c r="F34" s="622"/>
      <c r="G34" s="391" t="str">
        <f>IF(ISERROR(VLOOKUP(B34,'NANS Data'!$D$2:$P$51,12,FALSE)),"",VLOOKUP(B34,'NANS Data'!$D$2:$P$51,12,FALSE))</f>
        <v/>
      </c>
      <c r="H34" s="392" t="str">
        <f>IF(ISERROR(VLOOKUP(B34,競技者データ入力シート!$B$8:$O$57,2,FALSE)),"",VLOOKUP(B34,競技者データ入力シート!$B$8:$O$57,8,FALSE))</f>
        <v/>
      </c>
      <c r="I34" s="389" t="str">
        <f>IF(ISERROR(VLOOKUP(B34,'NANS Data'!$D$2:$P$51,13,FALSE)),"",VLOOKUP(B34,'NANS Data'!$D$2:$P$51,13,FALSE))</f>
        <v/>
      </c>
      <c r="J34" s="629" t="str">
        <f>IF(ISERROR(VLOOKUP($B34,競技者データ入力シート!$B$8:$Q$57,16,FALSE)),"",VLOOKUP($B34,競技者データ入力シート!$B$8:$Q$57,16,FALSE))</f>
        <v/>
      </c>
      <c r="K34" s="630"/>
      <c r="L34" s="623" t="str">
        <f>IF(ISERROR(VLOOKUP($B34,競技者データ入力シート!$B$8:$AK$57,21,FALSE)),"",VLOOKUP($B34,競技者データ入力シート!$B$8:$AK$57,21,FALSE))</f>
        <v/>
      </c>
      <c r="M34" s="624"/>
      <c r="N34" s="625"/>
      <c r="O34" s="624"/>
      <c r="P34" s="625"/>
      <c r="Q34" s="624"/>
      <c r="R34" s="625"/>
      <c r="S34" s="626"/>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row>
    <row r="35" spans="1:238" ht="24.75" customHeight="1">
      <c r="A35" s="411"/>
      <c r="B35" s="390">
        <v>19</v>
      </c>
      <c r="C35" s="385" t="str">
        <f>IF(ISERROR(VLOOKUP(B35,'NANS Data'!$D$2:$P$51,6,FALSE)),"",VLOOKUP(B35,'NANS Data'!$D$2:$P$51,6,FALSE))</f>
        <v/>
      </c>
      <c r="D35" s="620" t="str">
        <f>IF(ISERROR(VLOOKUP(B35,'NANS Data'!$D$2:$P$51,7,FALSE)),"",VLOOKUP(B35,'NANS Data'!$D$2:$P$51,7,FALSE))</f>
        <v/>
      </c>
      <c r="E35" s="621"/>
      <c r="F35" s="622"/>
      <c r="G35" s="391" t="str">
        <f>IF(ISERROR(VLOOKUP(B35,'NANS Data'!$D$2:$P$51,12,FALSE)),"",VLOOKUP(B35,'NANS Data'!$D$2:$P$51,12,FALSE))</f>
        <v/>
      </c>
      <c r="H35" s="392" t="str">
        <f>IF(ISERROR(VLOOKUP(B35,競技者データ入力シート!$B$8:$O$57,2,FALSE)),"",VLOOKUP(B35,競技者データ入力シート!$B$8:$O$57,8,FALSE))</f>
        <v/>
      </c>
      <c r="I35" s="389" t="str">
        <f>IF(ISERROR(VLOOKUP(B35,'NANS Data'!$D$2:$P$51,13,FALSE)),"",VLOOKUP(B35,'NANS Data'!$D$2:$P$51,13,FALSE))</f>
        <v/>
      </c>
      <c r="J35" s="629" t="str">
        <f>IF(ISERROR(VLOOKUP($B35,競技者データ入力シート!$B$8:$Q$57,16,FALSE)),"",VLOOKUP($B35,競技者データ入力シート!$B$8:$Q$57,16,FALSE))</f>
        <v/>
      </c>
      <c r="K35" s="630"/>
      <c r="L35" s="623" t="str">
        <f>IF(ISERROR(VLOOKUP($B35,競技者データ入力シート!$B$8:$AK$57,21,FALSE)),"",VLOOKUP($B35,競技者データ入力シート!$B$8:$AK$57,21,FALSE))</f>
        <v/>
      </c>
      <c r="M35" s="624"/>
      <c r="N35" s="625"/>
      <c r="O35" s="624"/>
      <c r="P35" s="625"/>
      <c r="Q35" s="624"/>
      <c r="R35" s="625"/>
      <c r="S35" s="626"/>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1"/>
      <c r="EG35" s="411"/>
      <c r="EH35" s="411"/>
      <c r="EI35" s="411"/>
      <c r="EJ35" s="411"/>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411"/>
      <c r="FP35" s="411"/>
      <c r="FQ35" s="411"/>
      <c r="FR35" s="411"/>
      <c r="FS35" s="411"/>
      <c r="FT35" s="411"/>
      <c r="FU35" s="411"/>
      <c r="FV35" s="411"/>
      <c r="FW35" s="411"/>
      <c r="FX35" s="411"/>
      <c r="FY35" s="411"/>
      <c r="FZ35" s="411"/>
      <c r="GA35" s="411"/>
      <c r="GB35" s="411"/>
      <c r="GC35" s="411"/>
      <c r="GD35" s="411"/>
      <c r="GE35" s="411"/>
      <c r="GF35" s="411"/>
      <c r="GG35" s="411"/>
      <c r="GH35" s="411"/>
      <c r="GI35" s="411"/>
      <c r="GJ35" s="411"/>
      <c r="GK35" s="411"/>
      <c r="GL35" s="411"/>
      <c r="GM35" s="411"/>
      <c r="GN35" s="411"/>
      <c r="GO35" s="411"/>
      <c r="GP35" s="411"/>
      <c r="GQ35" s="411"/>
      <c r="GR35" s="411"/>
      <c r="GS35" s="411"/>
      <c r="GT35" s="411"/>
      <c r="GU35" s="411"/>
      <c r="GV35" s="411"/>
      <c r="GW35" s="411"/>
      <c r="GX35" s="411"/>
      <c r="GY35" s="411"/>
      <c r="GZ35" s="411"/>
      <c r="HA35" s="411"/>
      <c r="HB35" s="411"/>
      <c r="HC35" s="411"/>
      <c r="HD35" s="411"/>
      <c r="HE35" s="411"/>
      <c r="HF35" s="411"/>
      <c r="HG35" s="411"/>
      <c r="HH35" s="411"/>
      <c r="HI35" s="411"/>
      <c r="HJ35" s="411"/>
      <c r="HK35" s="411"/>
      <c r="HL35" s="411"/>
      <c r="HM35" s="411"/>
      <c r="HN35" s="411"/>
      <c r="HO35" s="411"/>
      <c r="HP35" s="411"/>
      <c r="HQ35" s="411"/>
      <c r="HR35" s="411"/>
      <c r="HS35" s="411"/>
      <c r="HT35" s="411"/>
      <c r="HU35" s="411"/>
      <c r="HV35" s="411"/>
      <c r="HW35" s="411"/>
      <c r="HX35" s="411"/>
      <c r="HY35" s="411"/>
      <c r="HZ35" s="411"/>
      <c r="IA35" s="411"/>
      <c r="IB35" s="411"/>
      <c r="IC35" s="411"/>
      <c r="ID35" s="411"/>
    </row>
    <row r="36" spans="1:238" ht="24.75" customHeight="1">
      <c r="A36" s="411"/>
      <c r="B36" s="393">
        <v>20</v>
      </c>
      <c r="C36" s="394" t="str">
        <f>IF(ISERROR(VLOOKUP(B36,'NANS Data'!$D$2:$P$51,6,FALSE)),"",VLOOKUP(B36,'NANS Data'!$D$2:$P$51,6,FALSE))</f>
        <v/>
      </c>
      <c r="D36" s="632" t="str">
        <f>IF(ISERROR(VLOOKUP(B36,'NANS Data'!$D$2:$P$51,7,FALSE)),"",VLOOKUP(B36,'NANS Data'!$D$2:$P$51,7,FALSE))</f>
        <v/>
      </c>
      <c r="E36" s="633"/>
      <c r="F36" s="634"/>
      <c r="G36" s="396" t="str">
        <f>IF(ISERROR(VLOOKUP(B36,'NANS Data'!$D$2:$P$51,12,FALSE)),"",VLOOKUP(B36,'NANS Data'!$D$2:$P$51,12,FALSE))</f>
        <v/>
      </c>
      <c r="H36" s="397" t="str">
        <f>IF(ISERROR(VLOOKUP(B36,競技者データ入力シート!$B$8:$O$57,2,FALSE)),"",VLOOKUP(B36,競技者データ入力シート!$B$8:$O$57,8,FALSE))</f>
        <v/>
      </c>
      <c r="I36" s="398" t="str">
        <f>IF(ISERROR(VLOOKUP(B36,'NANS Data'!$D$2:$P$51,13,FALSE)),"",VLOOKUP(B36,'NANS Data'!$D$2:$P$51,13,FALSE))</f>
        <v/>
      </c>
      <c r="J36" s="635" t="str">
        <f>IF(ISERROR(VLOOKUP($B36,競技者データ入力シート!$B$8:$Q$57,16,FALSE)),"",VLOOKUP($B36,競技者データ入力シート!$B$8:$Q$57,16,FALSE))</f>
        <v/>
      </c>
      <c r="K36" s="615"/>
      <c r="L36" s="656" t="str">
        <f>IF(ISERROR(VLOOKUP($B36,競技者データ入力シート!$B$8:$AK$57,21,FALSE)),"",VLOOKUP($B36,競技者データ入力シート!$B$8:$AK$57,21,FALSE))</f>
        <v/>
      </c>
      <c r="M36" s="645"/>
      <c r="N36" s="644"/>
      <c r="O36" s="645"/>
      <c r="P36" s="644"/>
      <c r="Q36" s="645"/>
      <c r="R36" s="644"/>
      <c r="S36" s="657"/>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1"/>
      <c r="CF36" s="411"/>
      <c r="CG36" s="411"/>
      <c r="CH36" s="411"/>
      <c r="CI36" s="411"/>
      <c r="CJ36" s="411"/>
      <c r="CK36" s="411"/>
      <c r="CL36" s="411"/>
      <c r="CM36" s="411"/>
      <c r="CN36" s="411"/>
      <c r="CO36" s="411"/>
      <c r="CP36" s="411"/>
      <c r="CQ36" s="411"/>
      <c r="CR36" s="411"/>
      <c r="CS36" s="411"/>
      <c r="CT36" s="411"/>
      <c r="CU36" s="411"/>
      <c r="CV36" s="411"/>
      <c r="CW36" s="411"/>
      <c r="CX36" s="411"/>
      <c r="CY36" s="411"/>
      <c r="CZ36" s="411"/>
      <c r="DA36" s="411"/>
      <c r="DB36" s="411"/>
      <c r="DC36" s="411"/>
      <c r="DD36" s="411"/>
      <c r="DE36" s="411"/>
      <c r="DF36" s="411"/>
      <c r="DG36" s="411"/>
      <c r="DH36" s="411"/>
      <c r="DI36" s="411"/>
      <c r="DJ36" s="411"/>
      <c r="DK36" s="411"/>
      <c r="DL36" s="411"/>
      <c r="DM36" s="411"/>
      <c r="DN36" s="411"/>
      <c r="DO36" s="411"/>
      <c r="DP36" s="411"/>
      <c r="DQ36" s="411"/>
      <c r="DR36" s="411"/>
      <c r="DS36" s="411"/>
      <c r="DT36" s="411"/>
      <c r="DU36" s="411"/>
      <c r="DV36" s="411"/>
      <c r="DW36" s="411"/>
      <c r="DX36" s="411"/>
      <c r="DY36" s="411"/>
      <c r="DZ36" s="411"/>
      <c r="EA36" s="411"/>
      <c r="EB36" s="411"/>
      <c r="EC36" s="411"/>
      <c r="ED36" s="411"/>
      <c r="EE36" s="411"/>
      <c r="EF36" s="411"/>
      <c r="EG36" s="411"/>
      <c r="EH36" s="411"/>
      <c r="EI36" s="411"/>
      <c r="EJ36" s="411"/>
      <c r="EK36" s="411"/>
      <c r="EL36" s="411"/>
      <c r="EM36" s="411"/>
      <c r="EN36" s="411"/>
      <c r="EO36" s="411"/>
      <c r="EP36" s="411"/>
      <c r="EQ36" s="411"/>
      <c r="ER36" s="411"/>
      <c r="ES36" s="411"/>
      <c r="ET36" s="411"/>
      <c r="EU36" s="411"/>
      <c r="EV36" s="411"/>
      <c r="EW36" s="411"/>
      <c r="EX36" s="411"/>
      <c r="EY36" s="411"/>
      <c r="EZ36" s="411"/>
      <c r="FA36" s="411"/>
      <c r="FB36" s="411"/>
      <c r="FC36" s="411"/>
      <c r="FD36" s="411"/>
      <c r="FE36" s="411"/>
      <c r="FF36" s="411"/>
      <c r="FG36" s="411"/>
      <c r="FH36" s="411"/>
      <c r="FI36" s="411"/>
      <c r="FJ36" s="411"/>
      <c r="FK36" s="411"/>
      <c r="FL36" s="411"/>
      <c r="FM36" s="411"/>
      <c r="FN36" s="411"/>
      <c r="FO36" s="411"/>
      <c r="FP36" s="411"/>
      <c r="FQ36" s="411"/>
      <c r="FR36" s="411"/>
      <c r="FS36" s="411"/>
      <c r="FT36" s="411"/>
      <c r="FU36" s="411"/>
      <c r="FV36" s="411"/>
      <c r="FW36" s="411"/>
      <c r="FX36" s="411"/>
      <c r="FY36" s="411"/>
      <c r="FZ36" s="411"/>
      <c r="GA36" s="411"/>
      <c r="GB36" s="411"/>
      <c r="GC36" s="411"/>
      <c r="GD36" s="411"/>
      <c r="GE36" s="411"/>
      <c r="GF36" s="411"/>
      <c r="GG36" s="411"/>
      <c r="GH36" s="411"/>
      <c r="GI36" s="411"/>
      <c r="GJ36" s="411"/>
      <c r="GK36" s="411"/>
      <c r="GL36" s="411"/>
      <c r="GM36" s="411"/>
      <c r="GN36" s="411"/>
      <c r="GO36" s="411"/>
      <c r="GP36" s="411"/>
      <c r="GQ36" s="411"/>
      <c r="GR36" s="411"/>
      <c r="GS36" s="411"/>
      <c r="GT36" s="411"/>
      <c r="GU36" s="411"/>
      <c r="GV36" s="411"/>
      <c r="GW36" s="411"/>
      <c r="GX36" s="411"/>
      <c r="GY36" s="411"/>
      <c r="GZ36" s="411"/>
      <c r="HA36" s="411"/>
      <c r="HB36" s="411"/>
      <c r="HC36" s="411"/>
      <c r="HD36" s="411"/>
      <c r="HE36" s="411"/>
      <c r="HF36" s="411"/>
      <c r="HG36" s="411"/>
      <c r="HH36" s="411"/>
      <c r="HI36" s="411"/>
      <c r="HJ36" s="411"/>
      <c r="HK36" s="411"/>
      <c r="HL36" s="411"/>
      <c r="HM36" s="411"/>
      <c r="HN36" s="411"/>
      <c r="HO36" s="411"/>
      <c r="HP36" s="411"/>
      <c r="HQ36" s="411"/>
      <c r="HR36" s="411"/>
      <c r="HS36" s="411"/>
      <c r="HT36" s="411"/>
      <c r="HU36" s="411"/>
      <c r="HV36" s="411"/>
      <c r="HW36" s="411"/>
      <c r="HX36" s="411"/>
      <c r="HY36" s="411"/>
      <c r="HZ36" s="411"/>
      <c r="IA36" s="411"/>
      <c r="IB36" s="411"/>
      <c r="IC36" s="411"/>
      <c r="ID36" s="411"/>
    </row>
    <row r="37" spans="1:238" ht="24.75" customHeight="1">
      <c r="A37" s="411"/>
      <c r="B37" s="384">
        <v>21</v>
      </c>
      <c r="C37" s="385" t="str">
        <f>IF(ISERROR(VLOOKUP(B37,'NANS Data'!$D$2:$P$51,6,FALSE)),"",VLOOKUP(B37,'NANS Data'!$D$2:$P$51,6,FALSE))</f>
        <v/>
      </c>
      <c r="D37" s="620" t="str">
        <f>IF(ISERROR(VLOOKUP(B37,'NANS Data'!$D$2:$P$51,7,FALSE)),"",VLOOKUP(B37,'NANS Data'!$D$2:$P$51,7,FALSE))</f>
        <v/>
      </c>
      <c r="E37" s="621"/>
      <c r="F37" s="622"/>
      <c r="G37" s="391" t="str">
        <f>IF(ISERROR(VLOOKUP(B37,'NANS Data'!$D$2:$P$51,12,FALSE)),"",VLOOKUP(B37,'NANS Data'!$D$2:$P$51,12,FALSE))</f>
        <v/>
      </c>
      <c r="H37" s="392" t="str">
        <f>IF(ISERROR(VLOOKUP(B37,競技者データ入力シート!$B$8:$O$57,2,FALSE)),"",VLOOKUP(B37,競技者データ入力シート!$B$8:$O$57,8,FALSE))</f>
        <v/>
      </c>
      <c r="I37" s="389" t="str">
        <f>IF(ISERROR(VLOOKUP(B37,'NANS Data'!$D$2:$P$51,13,FALSE)),"",VLOOKUP(B37,'NANS Data'!$D$2:$P$51,13,FALSE))</f>
        <v/>
      </c>
      <c r="J37" s="629" t="str">
        <f>IF(ISERROR(VLOOKUP($B37,競技者データ入力シート!$B$8:$Q$57,16,FALSE)),"",VLOOKUP($B37,競技者データ入力シート!$B$8:$Q$57,16,FALSE))</f>
        <v/>
      </c>
      <c r="K37" s="630"/>
      <c r="L37" s="623" t="str">
        <f>IF(ISERROR(VLOOKUP($B37,競技者データ入力シート!$B$8:$AK$57,21,FALSE)),"",VLOOKUP($B37,競技者データ入力シート!$B$8:$AK$57,21,FALSE))</f>
        <v/>
      </c>
      <c r="M37" s="624"/>
      <c r="N37" s="625"/>
      <c r="O37" s="624"/>
      <c r="P37" s="625"/>
      <c r="Q37" s="624"/>
      <c r="R37" s="625"/>
      <c r="S37" s="626"/>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c r="DQ37" s="411"/>
      <c r="DR37" s="411"/>
      <c r="DS37" s="411"/>
      <c r="DT37" s="411"/>
      <c r="DU37" s="411"/>
      <c r="DV37" s="411"/>
      <c r="DW37" s="411"/>
      <c r="DX37" s="411"/>
      <c r="DY37" s="411"/>
      <c r="DZ37" s="411"/>
      <c r="EA37" s="411"/>
      <c r="EB37" s="411"/>
      <c r="EC37" s="411"/>
      <c r="ED37" s="411"/>
      <c r="EE37" s="411"/>
      <c r="EF37" s="411"/>
      <c r="EG37" s="411"/>
      <c r="EH37" s="411"/>
      <c r="EI37" s="411"/>
      <c r="EJ37" s="411"/>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c r="FM37" s="411"/>
      <c r="FN37" s="411"/>
      <c r="FO37" s="411"/>
      <c r="FP37" s="411"/>
      <c r="FQ37" s="411"/>
      <c r="FR37" s="411"/>
      <c r="FS37" s="411"/>
      <c r="FT37" s="411"/>
      <c r="FU37" s="411"/>
      <c r="FV37" s="411"/>
      <c r="FW37" s="411"/>
      <c r="FX37" s="411"/>
      <c r="FY37" s="411"/>
      <c r="FZ37" s="411"/>
      <c r="GA37" s="411"/>
      <c r="GB37" s="411"/>
      <c r="GC37" s="411"/>
      <c r="GD37" s="411"/>
      <c r="GE37" s="411"/>
      <c r="GF37" s="411"/>
      <c r="GG37" s="411"/>
      <c r="GH37" s="411"/>
      <c r="GI37" s="411"/>
      <c r="GJ37" s="411"/>
      <c r="GK37" s="411"/>
      <c r="GL37" s="411"/>
      <c r="GM37" s="411"/>
      <c r="GN37" s="411"/>
      <c r="GO37" s="411"/>
      <c r="GP37" s="411"/>
      <c r="GQ37" s="411"/>
      <c r="GR37" s="411"/>
      <c r="GS37" s="411"/>
      <c r="GT37" s="411"/>
      <c r="GU37" s="411"/>
      <c r="GV37" s="411"/>
      <c r="GW37" s="411"/>
      <c r="GX37" s="411"/>
      <c r="GY37" s="411"/>
      <c r="GZ37" s="411"/>
      <c r="HA37" s="411"/>
      <c r="HB37" s="411"/>
      <c r="HC37" s="411"/>
      <c r="HD37" s="411"/>
      <c r="HE37" s="411"/>
      <c r="HF37" s="411"/>
      <c r="HG37" s="411"/>
      <c r="HH37" s="411"/>
      <c r="HI37" s="411"/>
      <c r="HJ37" s="411"/>
      <c r="HK37" s="411"/>
      <c r="HL37" s="411"/>
      <c r="HM37" s="411"/>
      <c r="HN37" s="411"/>
      <c r="HO37" s="411"/>
      <c r="HP37" s="411"/>
      <c r="HQ37" s="411"/>
      <c r="HR37" s="411"/>
      <c r="HS37" s="411"/>
      <c r="HT37" s="411"/>
      <c r="HU37" s="411"/>
      <c r="HV37" s="411"/>
      <c r="HW37" s="411"/>
      <c r="HX37" s="411"/>
      <c r="HY37" s="411"/>
      <c r="HZ37" s="411"/>
      <c r="IA37" s="411"/>
      <c r="IB37" s="411"/>
      <c r="IC37" s="411"/>
      <c r="ID37" s="411"/>
    </row>
    <row r="38" spans="1:238" ht="24.75" customHeight="1">
      <c r="A38" s="411"/>
      <c r="B38" s="390">
        <v>22</v>
      </c>
      <c r="C38" s="385" t="str">
        <f>IF(ISERROR(VLOOKUP(B38,'NANS Data'!$D$2:$P$51,6,FALSE)),"",VLOOKUP(B38,'NANS Data'!$D$2:$P$51,6,FALSE))</f>
        <v/>
      </c>
      <c r="D38" s="620" t="str">
        <f>IF(ISERROR(VLOOKUP(B38,'NANS Data'!$D$2:$P$51,7,FALSE)),"",VLOOKUP(B38,'NANS Data'!$D$2:$P$51,7,FALSE))</f>
        <v/>
      </c>
      <c r="E38" s="621"/>
      <c r="F38" s="622"/>
      <c r="G38" s="391" t="str">
        <f>IF(ISERROR(VLOOKUP(B38,'NANS Data'!$D$2:$P$51,12,FALSE)),"",VLOOKUP(B38,'NANS Data'!$D$2:$P$51,12,FALSE))</f>
        <v/>
      </c>
      <c r="H38" s="392" t="str">
        <f>IF(ISERROR(VLOOKUP(B38,競技者データ入力シート!$B$8:$O$57,2,FALSE)),"",VLOOKUP(B38,競技者データ入力シート!$B$8:$O$57,8,FALSE))</f>
        <v/>
      </c>
      <c r="I38" s="389" t="str">
        <f>IF(ISERROR(VLOOKUP(B38,'NANS Data'!$D$2:$P$51,13,FALSE)),"",VLOOKUP(B38,'NANS Data'!$D$2:$P$51,13,FALSE))</f>
        <v/>
      </c>
      <c r="J38" s="629" t="str">
        <f>IF(ISERROR(VLOOKUP($B38,競技者データ入力シート!$B$8:$Q$57,16,FALSE)),"",VLOOKUP($B38,競技者データ入力シート!$B$8:$Q$57,16,FALSE))</f>
        <v/>
      </c>
      <c r="K38" s="630"/>
      <c r="L38" s="623" t="str">
        <f>IF(ISERROR(VLOOKUP($B38,競技者データ入力シート!$B$8:$AK$57,21,FALSE)),"",VLOOKUP($B38,競技者データ入力シート!$B$8:$AK$57,21,FALSE))</f>
        <v/>
      </c>
      <c r="M38" s="624"/>
      <c r="N38" s="625"/>
      <c r="O38" s="624"/>
      <c r="P38" s="625"/>
      <c r="Q38" s="624"/>
      <c r="R38" s="625"/>
      <c r="S38" s="626"/>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c r="DG38" s="411"/>
      <c r="DH38" s="411"/>
      <c r="DI38" s="411"/>
      <c r="DJ38" s="411"/>
      <c r="DK38" s="411"/>
      <c r="DL38" s="411"/>
      <c r="DM38" s="411"/>
      <c r="DN38" s="411"/>
      <c r="DO38" s="411"/>
      <c r="DP38" s="411"/>
      <c r="DQ38" s="411"/>
      <c r="DR38" s="411"/>
      <c r="DS38" s="411"/>
      <c r="DT38" s="411"/>
      <c r="DU38" s="411"/>
      <c r="DV38" s="411"/>
      <c r="DW38" s="411"/>
      <c r="DX38" s="411"/>
      <c r="DY38" s="411"/>
      <c r="DZ38" s="411"/>
      <c r="EA38" s="411"/>
      <c r="EB38" s="411"/>
      <c r="EC38" s="411"/>
      <c r="ED38" s="411"/>
      <c r="EE38" s="411"/>
      <c r="EF38" s="411"/>
      <c r="EG38" s="411"/>
      <c r="EH38" s="411"/>
      <c r="EI38" s="411"/>
      <c r="EJ38" s="411"/>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c r="FM38" s="411"/>
      <c r="FN38" s="411"/>
      <c r="FO38" s="411"/>
      <c r="FP38" s="411"/>
      <c r="FQ38" s="411"/>
      <c r="FR38" s="411"/>
      <c r="FS38" s="411"/>
      <c r="FT38" s="411"/>
      <c r="FU38" s="411"/>
      <c r="FV38" s="411"/>
      <c r="FW38" s="411"/>
      <c r="FX38" s="411"/>
      <c r="FY38" s="411"/>
      <c r="FZ38" s="411"/>
      <c r="GA38" s="411"/>
      <c r="GB38" s="411"/>
      <c r="GC38" s="411"/>
      <c r="GD38" s="411"/>
      <c r="GE38" s="411"/>
      <c r="GF38" s="411"/>
      <c r="GG38" s="411"/>
      <c r="GH38" s="411"/>
      <c r="GI38" s="411"/>
      <c r="GJ38" s="411"/>
      <c r="GK38" s="411"/>
      <c r="GL38" s="411"/>
      <c r="GM38" s="411"/>
      <c r="GN38" s="411"/>
      <c r="GO38" s="411"/>
      <c r="GP38" s="411"/>
      <c r="GQ38" s="411"/>
      <c r="GR38" s="411"/>
      <c r="GS38" s="411"/>
      <c r="GT38" s="411"/>
      <c r="GU38" s="411"/>
      <c r="GV38" s="411"/>
      <c r="GW38" s="411"/>
      <c r="GX38" s="411"/>
      <c r="GY38" s="411"/>
      <c r="GZ38" s="411"/>
      <c r="HA38" s="411"/>
      <c r="HB38" s="411"/>
      <c r="HC38" s="411"/>
      <c r="HD38" s="411"/>
      <c r="HE38" s="411"/>
      <c r="HF38" s="411"/>
      <c r="HG38" s="411"/>
      <c r="HH38" s="411"/>
      <c r="HI38" s="411"/>
      <c r="HJ38" s="411"/>
      <c r="HK38" s="411"/>
      <c r="HL38" s="411"/>
      <c r="HM38" s="411"/>
      <c r="HN38" s="411"/>
      <c r="HO38" s="411"/>
      <c r="HP38" s="411"/>
      <c r="HQ38" s="411"/>
      <c r="HR38" s="411"/>
      <c r="HS38" s="411"/>
      <c r="HT38" s="411"/>
      <c r="HU38" s="411"/>
      <c r="HV38" s="411"/>
      <c r="HW38" s="411"/>
      <c r="HX38" s="411"/>
      <c r="HY38" s="411"/>
      <c r="HZ38" s="411"/>
      <c r="IA38" s="411"/>
      <c r="IB38" s="411"/>
      <c r="IC38" s="411"/>
      <c r="ID38" s="411"/>
    </row>
    <row r="39" spans="1:238" ht="24.75" customHeight="1">
      <c r="A39" s="411"/>
      <c r="B39" s="390">
        <v>23</v>
      </c>
      <c r="C39" s="385" t="str">
        <f>IF(ISERROR(VLOOKUP(B39,'NANS Data'!$D$2:$P$51,6,FALSE)),"",VLOOKUP(B39,'NANS Data'!$D$2:$P$51,6,FALSE))</f>
        <v/>
      </c>
      <c r="D39" s="620" t="str">
        <f>IF(ISERROR(VLOOKUP(B39,'NANS Data'!$D$2:$P$51,7,FALSE)),"",VLOOKUP(B39,'NANS Data'!$D$2:$P$51,7,FALSE))</f>
        <v/>
      </c>
      <c r="E39" s="621"/>
      <c r="F39" s="622"/>
      <c r="G39" s="391" t="str">
        <f>IF(ISERROR(VLOOKUP(B39,'NANS Data'!$D$2:$P$51,12,FALSE)),"",VLOOKUP(B39,'NANS Data'!$D$2:$P$51,12,FALSE))</f>
        <v/>
      </c>
      <c r="H39" s="392" t="str">
        <f>IF(ISERROR(VLOOKUP(B39,競技者データ入力シート!$B$8:$O$57,2,FALSE)),"",VLOOKUP(B39,競技者データ入力シート!$B$8:$O$57,8,FALSE))</f>
        <v/>
      </c>
      <c r="I39" s="389" t="str">
        <f>IF(ISERROR(VLOOKUP(B39,'NANS Data'!$D$2:$P$51,13,FALSE)),"",VLOOKUP(B39,'NANS Data'!$D$2:$P$51,13,FALSE))</f>
        <v/>
      </c>
      <c r="J39" s="629" t="str">
        <f>IF(ISERROR(VLOOKUP($B39,競技者データ入力シート!$B$8:$Q$57,16,FALSE)),"",VLOOKUP($B39,競技者データ入力シート!$B$8:$Q$57,16,FALSE))</f>
        <v/>
      </c>
      <c r="K39" s="630"/>
      <c r="L39" s="623" t="str">
        <f>IF(ISERROR(VLOOKUP($B39,競技者データ入力シート!$B$8:$AK$57,21,FALSE)),"",VLOOKUP($B39,競技者データ入力シート!$B$8:$AK$57,21,FALSE))</f>
        <v/>
      </c>
      <c r="M39" s="624"/>
      <c r="N39" s="625"/>
      <c r="O39" s="624"/>
      <c r="P39" s="625"/>
      <c r="Q39" s="624"/>
      <c r="R39" s="625"/>
      <c r="S39" s="626"/>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c r="DG39" s="411"/>
      <c r="DH39" s="411"/>
      <c r="DI39" s="411"/>
      <c r="DJ39" s="411"/>
      <c r="DK39" s="411"/>
      <c r="DL39" s="411"/>
      <c r="DM39" s="411"/>
      <c r="DN39" s="411"/>
      <c r="DO39" s="411"/>
      <c r="DP39" s="411"/>
      <c r="DQ39" s="411"/>
      <c r="DR39" s="411"/>
      <c r="DS39" s="411"/>
      <c r="DT39" s="411"/>
      <c r="DU39" s="411"/>
      <c r="DV39" s="411"/>
      <c r="DW39" s="411"/>
      <c r="DX39" s="411"/>
      <c r="DY39" s="411"/>
      <c r="DZ39" s="411"/>
      <c r="EA39" s="411"/>
      <c r="EB39" s="411"/>
      <c r="EC39" s="411"/>
      <c r="ED39" s="411"/>
      <c r="EE39" s="411"/>
      <c r="EF39" s="411"/>
      <c r="EG39" s="411"/>
      <c r="EH39" s="411"/>
      <c r="EI39" s="411"/>
      <c r="EJ39" s="411"/>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c r="FM39" s="411"/>
      <c r="FN39" s="411"/>
      <c r="FO39" s="411"/>
      <c r="FP39" s="411"/>
      <c r="FQ39" s="411"/>
      <c r="FR39" s="411"/>
      <c r="FS39" s="411"/>
      <c r="FT39" s="411"/>
      <c r="FU39" s="411"/>
      <c r="FV39" s="411"/>
      <c r="FW39" s="411"/>
      <c r="FX39" s="411"/>
      <c r="FY39" s="411"/>
      <c r="FZ39" s="411"/>
      <c r="GA39" s="411"/>
      <c r="GB39" s="411"/>
      <c r="GC39" s="411"/>
      <c r="GD39" s="411"/>
      <c r="GE39" s="411"/>
      <c r="GF39" s="411"/>
      <c r="GG39" s="411"/>
      <c r="GH39" s="411"/>
      <c r="GI39" s="411"/>
      <c r="GJ39" s="411"/>
      <c r="GK39" s="411"/>
      <c r="GL39" s="411"/>
      <c r="GM39" s="411"/>
      <c r="GN39" s="411"/>
      <c r="GO39" s="411"/>
      <c r="GP39" s="411"/>
      <c r="GQ39" s="411"/>
      <c r="GR39" s="411"/>
      <c r="GS39" s="411"/>
      <c r="GT39" s="411"/>
      <c r="GU39" s="411"/>
      <c r="GV39" s="411"/>
      <c r="GW39" s="411"/>
      <c r="GX39" s="411"/>
      <c r="GY39" s="411"/>
      <c r="GZ39" s="411"/>
      <c r="HA39" s="411"/>
      <c r="HB39" s="411"/>
      <c r="HC39" s="411"/>
      <c r="HD39" s="411"/>
      <c r="HE39" s="411"/>
      <c r="HF39" s="411"/>
      <c r="HG39" s="411"/>
      <c r="HH39" s="411"/>
      <c r="HI39" s="411"/>
      <c r="HJ39" s="411"/>
      <c r="HK39" s="411"/>
      <c r="HL39" s="411"/>
      <c r="HM39" s="411"/>
      <c r="HN39" s="411"/>
      <c r="HO39" s="411"/>
      <c r="HP39" s="411"/>
      <c r="HQ39" s="411"/>
      <c r="HR39" s="411"/>
      <c r="HS39" s="411"/>
      <c r="HT39" s="411"/>
      <c r="HU39" s="411"/>
      <c r="HV39" s="411"/>
      <c r="HW39" s="411"/>
      <c r="HX39" s="411"/>
      <c r="HY39" s="411"/>
      <c r="HZ39" s="411"/>
      <c r="IA39" s="411"/>
      <c r="IB39" s="411"/>
      <c r="IC39" s="411"/>
      <c r="ID39" s="411"/>
    </row>
    <row r="40" spans="1:238" ht="24.75" customHeight="1">
      <c r="A40" s="411"/>
      <c r="B40" s="390">
        <v>24</v>
      </c>
      <c r="C40" s="385" t="str">
        <f>IF(ISERROR(VLOOKUP(B40,'NANS Data'!$D$2:$P$51,6,FALSE)),"",VLOOKUP(B40,'NANS Data'!$D$2:$P$51,6,FALSE))</f>
        <v/>
      </c>
      <c r="D40" s="620" t="str">
        <f>IF(ISERROR(VLOOKUP(B40,'NANS Data'!$D$2:$P$51,7,FALSE)),"",VLOOKUP(B40,'NANS Data'!$D$2:$P$51,7,FALSE))</f>
        <v/>
      </c>
      <c r="E40" s="621"/>
      <c r="F40" s="622"/>
      <c r="G40" s="391" t="str">
        <f>IF(ISERROR(VLOOKUP(B40,'NANS Data'!$D$2:$P$51,12,FALSE)),"",VLOOKUP(B40,'NANS Data'!$D$2:$P$51,12,FALSE))</f>
        <v/>
      </c>
      <c r="H40" s="392" t="str">
        <f>IF(ISERROR(VLOOKUP(B40,競技者データ入力シート!$B$8:$O$57,2,FALSE)),"",VLOOKUP(B40,競技者データ入力シート!$B$8:$O$57,8,FALSE))</f>
        <v/>
      </c>
      <c r="I40" s="389" t="str">
        <f>IF(ISERROR(VLOOKUP(B40,'NANS Data'!$D$2:$P$51,13,FALSE)),"",VLOOKUP(B40,'NANS Data'!$D$2:$P$51,13,FALSE))</f>
        <v/>
      </c>
      <c r="J40" s="629" t="str">
        <f>IF(ISERROR(VLOOKUP($B40,競技者データ入力シート!$B$8:$Q$57,16,FALSE)),"",VLOOKUP($B40,競技者データ入力シート!$B$8:$Q$57,16,FALSE))</f>
        <v/>
      </c>
      <c r="K40" s="630"/>
      <c r="L40" s="623" t="str">
        <f>IF(ISERROR(VLOOKUP($B40,競技者データ入力シート!$B$8:$AK$57,21,FALSE)),"",VLOOKUP($B40,競技者データ入力シート!$B$8:$AK$57,21,FALSE))</f>
        <v/>
      </c>
      <c r="M40" s="624"/>
      <c r="N40" s="625"/>
      <c r="O40" s="624"/>
      <c r="P40" s="625"/>
      <c r="Q40" s="624"/>
      <c r="R40" s="625"/>
      <c r="S40" s="626"/>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1"/>
      <c r="CP40" s="411"/>
      <c r="CQ40" s="411"/>
      <c r="CR40" s="411"/>
      <c r="CS40" s="411"/>
      <c r="CT40" s="411"/>
      <c r="CU40" s="411"/>
      <c r="CV40" s="411"/>
      <c r="CW40" s="411"/>
      <c r="CX40" s="411"/>
      <c r="CY40" s="411"/>
      <c r="CZ40" s="411"/>
      <c r="DA40" s="411"/>
      <c r="DB40" s="411"/>
      <c r="DC40" s="411"/>
      <c r="DD40" s="411"/>
      <c r="DE40" s="411"/>
      <c r="DF40" s="411"/>
      <c r="DG40" s="411"/>
      <c r="DH40" s="411"/>
      <c r="DI40" s="411"/>
      <c r="DJ40" s="411"/>
      <c r="DK40" s="411"/>
      <c r="DL40" s="411"/>
      <c r="DM40" s="411"/>
      <c r="DN40" s="411"/>
      <c r="DO40" s="411"/>
      <c r="DP40" s="411"/>
      <c r="DQ40" s="411"/>
      <c r="DR40" s="411"/>
      <c r="DS40" s="411"/>
      <c r="DT40" s="411"/>
      <c r="DU40" s="411"/>
      <c r="DV40" s="411"/>
      <c r="DW40" s="411"/>
      <c r="DX40" s="411"/>
      <c r="DY40" s="411"/>
      <c r="DZ40" s="411"/>
      <c r="EA40" s="411"/>
      <c r="EB40" s="411"/>
      <c r="EC40" s="411"/>
      <c r="ED40" s="411"/>
      <c r="EE40" s="411"/>
      <c r="EF40" s="411"/>
      <c r="EG40" s="411"/>
      <c r="EH40" s="411"/>
      <c r="EI40" s="411"/>
      <c r="EJ40" s="411"/>
      <c r="EK40" s="411"/>
      <c r="EL40" s="411"/>
      <c r="EM40" s="411"/>
      <c r="EN40" s="411"/>
      <c r="EO40" s="411"/>
      <c r="EP40" s="411"/>
      <c r="EQ40" s="411"/>
      <c r="ER40" s="411"/>
      <c r="ES40" s="411"/>
      <c r="ET40" s="411"/>
      <c r="EU40" s="411"/>
      <c r="EV40" s="411"/>
      <c r="EW40" s="411"/>
      <c r="EX40" s="411"/>
      <c r="EY40" s="411"/>
      <c r="EZ40" s="411"/>
      <c r="FA40" s="411"/>
      <c r="FB40" s="411"/>
      <c r="FC40" s="411"/>
      <c r="FD40" s="411"/>
      <c r="FE40" s="411"/>
      <c r="FF40" s="411"/>
      <c r="FG40" s="411"/>
      <c r="FH40" s="411"/>
      <c r="FI40" s="411"/>
      <c r="FJ40" s="411"/>
      <c r="FK40" s="411"/>
      <c r="FL40" s="411"/>
      <c r="FM40" s="411"/>
      <c r="FN40" s="411"/>
      <c r="FO40" s="411"/>
      <c r="FP40" s="411"/>
      <c r="FQ40" s="411"/>
      <c r="FR40" s="411"/>
      <c r="FS40" s="411"/>
      <c r="FT40" s="411"/>
      <c r="FU40" s="411"/>
      <c r="FV40" s="411"/>
      <c r="FW40" s="411"/>
      <c r="FX40" s="411"/>
      <c r="FY40" s="411"/>
      <c r="FZ40" s="411"/>
      <c r="GA40" s="411"/>
      <c r="GB40" s="411"/>
      <c r="GC40" s="411"/>
      <c r="GD40" s="411"/>
      <c r="GE40" s="411"/>
      <c r="GF40" s="411"/>
      <c r="GG40" s="411"/>
      <c r="GH40" s="411"/>
      <c r="GI40" s="411"/>
      <c r="GJ40" s="411"/>
      <c r="GK40" s="411"/>
      <c r="GL40" s="411"/>
      <c r="GM40" s="411"/>
      <c r="GN40" s="411"/>
      <c r="GO40" s="411"/>
      <c r="GP40" s="411"/>
      <c r="GQ40" s="411"/>
      <c r="GR40" s="411"/>
      <c r="GS40" s="411"/>
      <c r="GT40" s="411"/>
      <c r="GU40" s="411"/>
      <c r="GV40" s="411"/>
      <c r="GW40" s="411"/>
      <c r="GX40" s="411"/>
      <c r="GY40" s="411"/>
      <c r="GZ40" s="411"/>
      <c r="HA40" s="411"/>
      <c r="HB40" s="411"/>
      <c r="HC40" s="411"/>
      <c r="HD40" s="411"/>
      <c r="HE40" s="411"/>
      <c r="HF40" s="411"/>
      <c r="HG40" s="411"/>
      <c r="HH40" s="411"/>
      <c r="HI40" s="411"/>
      <c r="HJ40" s="411"/>
      <c r="HK40" s="411"/>
      <c r="HL40" s="411"/>
      <c r="HM40" s="411"/>
      <c r="HN40" s="411"/>
      <c r="HO40" s="411"/>
      <c r="HP40" s="411"/>
      <c r="HQ40" s="411"/>
      <c r="HR40" s="411"/>
      <c r="HS40" s="411"/>
      <c r="HT40" s="411"/>
      <c r="HU40" s="411"/>
      <c r="HV40" s="411"/>
      <c r="HW40" s="411"/>
      <c r="HX40" s="411"/>
      <c r="HY40" s="411"/>
      <c r="HZ40" s="411"/>
      <c r="IA40" s="411"/>
      <c r="IB40" s="411"/>
      <c r="IC40" s="411"/>
      <c r="ID40" s="411"/>
    </row>
    <row r="41" spans="1:238" ht="24.75" customHeight="1" thickBot="1">
      <c r="A41" s="411"/>
      <c r="B41" s="399">
        <v>25</v>
      </c>
      <c r="C41" s="400" t="str">
        <f>IF(ISERROR(VLOOKUP(B41,'NANS Data'!$D$2:$P$51,6,FALSE)),"",VLOOKUP(B41,'NANS Data'!$D$2:$P$51,6,FALSE))</f>
        <v/>
      </c>
      <c r="D41" s="637" t="str">
        <f>IF(ISERROR(VLOOKUP(B41,'NANS Data'!$D$2:$P$51,7,FALSE)),"",VLOOKUP(B41,'NANS Data'!$D$2:$P$51,7,FALSE))</f>
        <v/>
      </c>
      <c r="E41" s="638"/>
      <c r="F41" s="639"/>
      <c r="G41" s="402" t="str">
        <f>IF(ISERROR(VLOOKUP(B41,'NANS Data'!$D$2:$P$51,12,FALSE)),"",VLOOKUP(B41,'NANS Data'!$D$2:$P$51,12,FALSE))</f>
        <v/>
      </c>
      <c r="H41" s="403" t="str">
        <f>IF(ISERROR(VLOOKUP(B41,競技者データ入力シート!$B$8:$O$57,2,FALSE)),"",VLOOKUP(B41,競技者データ入力シート!$B$8:$O$57,8,FALSE))</f>
        <v/>
      </c>
      <c r="I41" s="404" t="str">
        <f>IF(ISERROR(VLOOKUP(B41,'NANS Data'!$D$2:$P$51,13,FALSE)),"",VLOOKUP(B41,'NANS Data'!$D$2:$P$51,13,FALSE))</f>
        <v/>
      </c>
      <c r="J41" s="642" t="str">
        <f>IF(ISERROR(VLOOKUP($B41,競技者データ入力シート!$B$8:$Q$57,16,FALSE)),"",VLOOKUP($B41,競技者データ入力シート!$B$8:$Q$57,16,FALSE))</f>
        <v/>
      </c>
      <c r="K41" s="643"/>
      <c r="L41" s="627" t="str">
        <f>IF(ISERROR(VLOOKUP($B41,競技者データ入力シート!$B$8:$AK$57,21,FALSE)),"",VLOOKUP($B41,競技者データ入力シート!$B$8:$AK$57,21,FALSE))</f>
        <v/>
      </c>
      <c r="M41" s="628"/>
      <c r="N41" s="640"/>
      <c r="O41" s="628"/>
      <c r="P41" s="640"/>
      <c r="Q41" s="628"/>
      <c r="R41" s="640"/>
      <c r="S41" s="64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1"/>
      <c r="BC41" s="411"/>
      <c r="BD41" s="411"/>
      <c r="BE41" s="411"/>
      <c r="BF41" s="411"/>
      <c r="BG41" s="411"/>
      <c r="BH41" s="411"/>
      <c r="BI41" s="411"/>
      <c r="BJ41" s="411"/>
      <c r="BK41" s="411"/>
      <c r="BL41" s="411"/>
      <c r="BM41" s="411"/>
      <c r="BN41" s="411"/>
      <c r="BO41" s="411"/>
      <c r="BP41" s="411"/>
      <c r="BQ41" s="411"/>
      <c r="BR41" s="411"/>
      <c r="BS41" s="411"/>
      <c r="BT41" s="411"/>
      <c r="BU41" s="411"/>
      <c r="BV41" s="411"/>
      <c r="BW41" s="411"/>
      <c r="BX41" s="411"/>
      <c r="BY41" s="411"/>
      <c r="BZ41" s="411"/>
      <c r="CA41" s="411"/>
      <c r="CB41" s="411"/>
      <c r="CC41" s="411"/>
      <c r="CD41" s="411"/>
      <c r="CE41" s="411"/>
      <c r="CF41" s="411"/>
      <c r="CG41" s="411"/>
      <c r="CH41" s="411"/>
      <c r="CI41" s="411"/>
      <c r="CJ41" s="411"/>
      <c r="CK41" s="411"/>
      <c r="CL41" s="411"/>
      <c r="CM41" s="411"/>
      <c r="CN41" s="411"/>
      <c r="CO41" s="411"/>
      <c r="CP41" s="411"/>
      <c r="CQ41" s="411"/>
      <c r="CR41" s="411"/>
      <c r="CS41" s="411"/>
      <c r="CT41" s="411"/>
      <c r="CU41" s="411"/>
      <c r="CV41" s="411"/>
      <c r="CW41" s="411"/>
      <c r="CX41" s="411"/>
      <c r="CY41" s="411"/>
      <c r="CZ41" s="411"/>
      <c r="DA41" s="411"/>
      <c r="DB41" s="411"/>
      <c r="DC41" s="411"/>
      <c r="DD41" s="411"/>
      <c r="DE41" s="411"/>
      <c r="DF41" s="411"/>
      <c r="DG41" s="411"/>
      <c r="DH41" s="411"/>
      <c r="DI41" s="411"/>
      <c r="DJ41" s="411"/>
      <c r="DK41" s="411"/>
      <c r="DL41" s="411"/>
      <c r="DM41" s="411"/>
      <c r="DN41" s="411"/>
      <c r="DO41" s="411"/>
      <c r="DP41" s="411"/>
      <c r="DQ41" s="411"/>
      <c r="DR41" s="411"/>
      <c r="DS41" s="411"/>
      <c r="DT41" s="411"/>
      <c r="DU41" s="411"/>
      <c r="DV41" s="411"/>
      <c r="DW41" s="411"/>
      <c r="DX41" s="411"/>
      <c r="DY41" s="411"/>
      <c r="DZ41" s="411"/>
      <c r="EA41" s="411"/>
      <c r="EB41" s="411"/>
      <c r="EC41" s="411"/>
      <c r="ED41" s="411"/>
      <c r="EE41" s="411"/>
      <c r="EF41" s="411"/>
      <c r="EG41" s="411"/>
      <c r="EH41" s="411"/>
      <c r="EI41" s="411"/>
      <c r="EJ41" s="411"/>
      <c r="EK41" s="411"/>
      <c r="EL41" s="411"/>
      <c r="EM41" s="411"/>
      <c r="EN41" s="411"/>
      <c r="EO41" s="411"/>
      <c r="EP41" s="411"/>
      <c r="EQ41" s="411"/>
      <c r="ER41" s="411"/>
      <c r="ES41" s="411"/>
      <c r="ET41" s="411"/>
      <c r="EU41" s="411"/>
      <c r="EV41" s="411"/>
      <c r="EW41" s="411"/>
      <c r="EX41" s="411"/>
      <c r="EY41" s="411"/>
      <c r="EZ41" s="411"/>
      <c r="FA41" s="411"/>
      <c r="FB41" s="411"/>
      <c r="FC41" s="411"/>
      <c r="FD41" s="411"/>
      <c r="FE41" s="411"/>
      <c r="FF41" s="411"/>
      <c r="FG41" s="411"/>
      <c r="FH41" s="411"/>
      <c r="FI41" s="411"/>
      <c r="FJ41" s="411"/>
      <c r="FK41" s="411"/>
      <c r="FL41" s="411"/>
      <c r="FM41" s="411"/>
      <c r="FN41" s="411"/>
      <c r="FO41" s="411"/>
      <c r="FP41" s="411"/>
      <c r="FQ41" s="411"/>
      <c r="FR41" s="411"/>
      <c r="FS41" s="411"/>
      <c r="FT41" s="411"/>
      <c r="FU41" s="411"/>
      <c r="FV41" s="411"/>
      <c r="FW41" s="411"/>
      <c r="FX41" s="411"/>
      <c r="FY41" s="411"/>
      <c r="FZ41" s="411"/>
      <c r="GA41" s="411"/>
      <c r="GB41" s="411"/>
      <c r="GC41" s="411"/>
      <c r="GD41" s="411"/>
      <c r="GE41" s="411"/>
      <c r="GF41" s="411"/>
      <c r="GG41" s="411"/>
      <c r="GH41" s="411"/>
      <c r="GI41" s="411"/>
      <c r="GJ41" s="411"/>
      <c r="GK41" s="411"/>
      <c r="GL41" s="411"/>
      <c r="GM41" s="411"/>
      <c r="GN41" s="411"/>
      <c r="GO41" s="411"/>
      <c r="GP41" s="411"/>
      <c r="GQ41" s="411"/>
      <c r="GR41" s="411"/>
      <c r="GS41" s="411"/>
      <c r="GT41" s="411"/>
      <c r="GU41" s="411"/>
      <c r="GV41" s="411"/>
      <c r="GW41" s="411"/>
      <c r="GX41" s="411"/>
      <c r="GY41" s="411"/>
      <c r="GZ41" s="411"/>
      <c r="HA41" s="411"/>
      <c r="HB41" s="411"/>
      <c r="HC41" s="411"/>
      <c r="HD41" s="411"/>
      <c r="HE41" s="411"/>
      <c r="HF41" s="411"/>
      <c r="HG41" s="411"/>
      <c r="HH41" s="411"/>
      <c r="HI41" s="411"/>
      <c r="HJ41" s="411"/>
      <c r="HK41" s="411"/>
      <c r="HL41" s="411"/>
      <c r="HM41" s="411"/>
      <c r="HN41" s="411"/>
      <c r="HO41" s="411"/>
      <c r="HP41" s="411"/>
      <c r="HQ41" s="411"/>
      <c r="HR41" s="411"/>
      <c r="HS41" s="411"/>
      <c r="HT41" s="411"/>
      <c r="HU41" s="411"/>
      <c r="HV41" s="411"/>
      <c r="HW41" s="411"/>
      <c r="HX41" s="411"/>
      <c r="HY41" s="411"/>
      <c r="HZ41" s="411"/>
      <c r="IA41" s="411"/>
      <c r="IB41" s="411"/>
      <c r="IC41" s="411"/>
      <c r="ID41" s="411"/>
    </row>
    <row r="42" spans="1:238" ht="16.649999999999999" hidden="1" customHeight="1">
      <c r="A42" s="411"/>
      <c r="B42" s="405">
        <v>26</v>
      </c>
      <c r="C42" s="386" t="str">
        <f>IF(ISERROR(VLOOKUP(B42,'NANS Data'!$D$2:$P$51,6,FALSE)),"",VLOOKUP(B42,'NANS Data'!$D$2:$P$51,6,FALSE))</f>
        <v/>
      </c>
      <c r="D42" s="620" t="str">
        <f>IF(ISERROR(VLOOKUP(B42,'NANS Data'!$D$2:$P$51,7,FALSE)),"",VLOOKUP(B42,'NANS Data'!$D$2:$P$51,7,FALSE))</f>
        <v/>
      </c>
      <c r="E42" s="621"/>
      <c r="F42" s="622"/>
      <c r="G42" s="391" t="str">
        <f>IF(ISERROR(VLOOKUP(B42,'NANS Data'!$D$2:$P$51,12,FALSE)),"",VLOOKUP(B42,'NANS Data'!$D$2:$P$51,12,FALSE))</f>
        <v/>
      </c>
      <c r="H42" s="392" t="str">
        <f>IF(ISERROR(VLOOKUP(B42,競技者データ入力シート!$B$8:$O$57,2,FALSE)),"",VLOOKUP(B42,競技者データ入力シート!$B$8:$O$57,8,FALSE))</f>
        <v/>
      </c>
      <c r="I42" s="389" t="str">
        <f>IF(ISERROR(VLOOKUP(B42,'NANS Data'!$D$2:$P$51,13,FALSE)),"",VLOOKUP(B42,'NANS Data'!$D$2:$P$51,13,FALSE))</f>
        <v/>
      </c>
      <c r="J42" s="629" t="str">
        <f>IF(ISERROR(VLOOKUP($B42,競技者データ入力シート!$B$8:$Q$57,16,FALSE)),"",VLOOKUP($B42,競技者データ入力シート!$B$8:$Q$57,16,FALSE))</f>
        <v/>
      </c>
      <c r="K42" s="630"/>
      <c r="L42" s="636" t="str">
        <f>IF(ISERROR(VLOOKUP($B42,競技者データ入力シート!$B$8:$AK$57,21,FALSE)),"",VLOOKUP($B42,競技者データ入力シート!$B$8:$AK$57,21,FALSE))</f>
        <v/>
      </c>
      <c r="M42" s="619"/>
      <c r="N42" s="617"/>
      <c r="O42" s="619"/>
      <c r="P42" s="617"/>
      <c r="Q42" s="619"/>
      <c r="R42" s="617"/>
      <c r="S42" s="618"/>
      <c r="T42" s="411"/>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c r="BN42" s="411"/>
      <c r="BO42" s="411"/>
      <c r="BP42" s="411"/>
      <c r="BQ42" s="411"/>
      <c r="BR42" s="411"/>
      <c r="BS42" s="411"/>
      <c r="BT42" s="411"/>
      <c r="BU42" s="411"/>
      <c r="BV42" s="411"/>
      <c r="BW42" s="411"/>
      <c r="BX42" s="411"/>
      <c r="BY42" s="411"/>
      <c r="BZ42" s="411"/>
      <c r="CA42" s="411"/>
      <c r="CB42" s="411"/>
      <c r="CC42" s="411"/>
      <c r="CD42" s="411"/>
      <c r="CE42" s="411"/>
      <c r="CF42" s="411"/>
      <c r="CG42" s="411"/>
      <c r="CH42" s="411"/>
      <c r="CI42" s="411"/>
      <c r="CJ42" s="411"/>
      <c r="CK42" s="411"/>
      <c r="CL42" s="411"/>
      <c r="CM42" s="411"/>
      <c r="CN42" s="411"/>
      <c r="CO42" s="411"/>
      <c r="CP42" s="411"/>
      <c r="CQ42" s="411"/>
      <c r="CR42" s="411"/>
      <c r="CS42" s="411"/>
      <c r="CT42" s="411"/>
      <c r="CU42" s="411"/>
      <c r="CV42" s="411"/>
      <c r="CW42" s="411"/>
      <c r="CX42" s="411"/>
      <c r="CY42" s="411"/>
      <c r="CZ42" s="411"/>
      <c r="DA42" s="411"/>
      <c r="DB42" s="411"/>
      <c r="DC42" s="411"/>
      <c r="DD42" s="411"/>
      <c r="DE42" s="411"/>
      <c r="DF42" s="411"/>
      <c r="DG42" s="411"/>
      <c r="DH42" s="411"/>
      <c r="DI42" s="411"/>
      <c r="DJ42" s="411"/>
      <c r="DK42" s="411"/>
      <c r="DL42" s="411"/>
      <c r="DM42" s="411"/>
      <c r="DN42" s="411"/>
      <c r="DO42" s="411"/>
      <c r="DP42" s="411"/>
      <c r="DQ42" s="411"/>
      <c r="DR42" s="411"/>
      <c r="DS42" s="411"/>
      <c r="DT42" s="411"/>
      <c r="DU42" s="411"/>
      <c r="DV42" s="411"/>
      <c r="DW42" s="411"/>
      <c r="DX42" s="411"/>
      <c r="DY42" s="411"/>
      <c r="DZ42" s="411"/>
      <c r="EA42" s="411"/>
      <c r="EB42" s="411"/>
      <c r="EC42" s="411"/>
      <c r="ED42" s="411"/>
      <c r="EE42" s="411"/>
      <c r="EF42" s="411"/>
      <c r="EG42" s="411"/>
      <c r="EH42" s="411"/>
      <c r="EI42" s="411"/>
      <c r="EJ42" s="411"/>
      <c r="EK42" s="411"/>
      <c r="EL42" s="411"/>
      <c r="EM42" s="411"/>
      <c r="EN42" s="411"/>
      <c r="EO42" s="411"/>
      <c r="EP42" s="411"/>
      <c r="EQ42" s="411"/>
      <c r="ER42" s="411"/>
      <c r="ES42" s="411"/>
      <c r="ET42" s="411"/>
      <c r="EU42" s="411"/>
      <c r="EV42" s="411"/>
      <c r="EW42" s="411"/>
      <c r="EX42" s="411"/>
      <c r="EY42" s="411"/>
      <c r="EZ42" s="411"/>
      <c r="FA42" s="411"/>
      <c r="FB42" s="411"/>
      <c r="FC42" s="411"/>
      <c r="FD42" s="411"/>
      <c r="FE42" s="411"/>
      <c r="FF42" s="411"/>
      <c r="FG42" s="411"/>
      <c r="FH42" s="411"/>
      <c r="FI42" s="411"/>
      <c r="FJ42" s="411"/>
      <c r="FK42" s="411"/>
      <c r="FL42" s="411"/>
      <c r="FM42" s="411"/>
      <c r="FN42" s="411"/>
      <c r="FO42" s="411"/>
      <c r="FP42" s="411"/>
      <c r="FQ42" s="411"/>
      <c r="FR42" s="411"/>
      <c r="FS42" s="411"/>
      <c r="FT42" s="411"/>
      <c r="FU42" s="411"/>
      <c r="FV42" s="411"/>
      <c r="FW42" s="411"/>
      <c r="FX42" s="411"/>
      <c r="FY42" s="411"/>
      <c r="FZ42" s="411"/>
      <c r="GA42" s="411"/>
      <c r="GB42" s="411"/>
      <c r="GC42" s="411"/>
      <c r="GD42" s="411"/>
      <c r="GE42" s="411"/>
      <c r="GF42" s="411"/>
      <c r="GG42" s="411"/>
      <c r="GH42" s="411"/>
      <c r="GI42" s="411"/>
      <c r="GJ42" s="411"/>
      <c r="GK42" s="411"/>
      <c r="GL42" s="411"/>
      <c r="GM42" s="411"/>
      <c r="GN42" s="411"/>
      <c r="GO42" s="411"/>
      <c r="GP42" s="411"/>
      <c r="GQ42" s="411"/>
      <c r="GR42" s="411"/>
      <c r="GS42" s="411"/>
      <c r="GT42" s="411"/>
      <c r="GU42" s="411"/>
      <c r="GV42" s="411"/>
      <c r="GW42" s="411"/>
      <c r="GX42" s="411"/>
      <c r="GY42" s="411"/>
      <c r="GZ42" s="411"/>
      <c r="HA42" s="411"/>
      <c r="HB42" s="411"/>
      <c r="HC42" s="411"/>
      <c r="HD42" s="411"/>
      <c r="HE42" s="411"/>
      <c r="HF42" s="411"/>
      <c r="HG42" s="411"/>
      <c r="HH42" s="411"/>
      <c r="HI42" s="411"/>
      <c r="HJ42" s="411"/>
      <c r="HK42" s="411"/>
      <c r="HL42" s="411"/>
      <c r="HM42" s="411"/>
      <c r="HN42" s="411"/>
      <c r="HO42" s="411"/>
      <c r="HP42" s="411"/>
      <c r="HQ42" s="411"/>
      <c r="HR42" s="411"/>
      <c r="HS42" s="411"/>
      <c r="HT42" s="411"/>
      <c r="HU42" s="411"/>
      <c r="HV42" s="411"/>
      <c r="HW42" s="411"/>
      <c r="HX42" s="411"/>
      <c r="HY42" s="411"/>
      <c r="HZ42" s="411"/>
      <c r="IA42" s="411"/>
      <c r="IB42" s="411"/>
      <c r="IC42" s="411"/>
      <c r="ID42" s="411"/>
    </row>
    <row r="43" spans="1:238" ht="16.649999999999999" hidden="1" customHeight="1">
      <c r="A43" s="411"/>
      <c r="B43" s="406">
        <v>27</v>
      </c>
      <c r="C43" s="386" t="str">
        <f>IF(ISERROR(VLOOKUP(B43,'NANS Data'!$D$2:$P$51,6,FALSE)),"",VLOOKUP(B43,'NANS Data'!$D$2:$P$51,6,FALSE))</f>
        <v/>
      </c>
      <c r="D43" s="620" t="str">
        <f>IF(ISERROR(VLOOKUP(B43,'NANS Data'!$D$2:$P$51,7,FALSE)),"",VLOOKUP(B43,'NANS Data'!$D$2:$P$51,7,FALSE))</f>
        <v/>
      </c>
      <c r="E43" s="621"/>
      <c r="F43" s="622"/>
      <c r="G43" s="391" t="str">
        <f>IF(ISERROR(VLOOKUP(B43,'NANS Data'!$D$2:$P$51,12,FALSE)),"",VLOOKUP(B43,'NANS Data'!$D$2:$P$51,12,FALSE))</f>
        <v/>
      </c>
      <c r="H43" s="392" t="str">
        <f>IF(ISERROR(VLOOKUP(B43,競技者データ入力シート!$B$8:$O$57,2,FALSE)),"",VLOOKUP(B43,競技者データ入力シート!$B$8:$O$57,8,FALSE))</f>
        <v/>
      </c>
      <c r="I43" s="389" t="str">
        <f>IF(ISERROR(VLOOKUP(B43,'NANS Data'!$D$2:$P$51,13,FALSE)),"",VLOOKUP(B43,'NANS Data'!$D$2:$P$51,13,FALSE))</f>
        <v/>
      </c>
      <c r="J43" s="629" t="str">
        <f>IF(ISERROR(VLOOKUP($B43,競技者データ入力シート!$B$8:$Q$57,16,FALSE)),"",VLOOKUP($B43,競技者データ入力シート!$B$8:$Q$57,16,FALSE))</f>
        <v/>
      </c>
      <c r="K43" s="630"/>
      <c r="L43" s="636" t="str">
        <f>IF(ISERROR(VLOOKUP($B43,競技者データ入力シート!$B$8:$AK$57,21,FALSE)),"",VLOOKUP($B43,競技者データ入力シート!$B$8:$AK$57,21,FALSE))</f>
        <v/>
      </c>
      <c r="M43" s="619"/>
      <c r="N43" s="617"/>
      <c r="O43" s="619"/>
      <c r="P43" s="617"/>
      <c r="Q43" s="619"/>
      <c r="R43" s="617"/>
      <c r="S43" s="618"/>
      <c r="T43" s="411"/>
      <c r="U43" s="411"/>
      <c r="V43" s="411"/>
      <c r="W43" s="411"/>
      <c r="X43" s="411"/>
      <c r="Y43" s="411"/>
      <c r="Z43" s="411"/>
      <c r="AA43" s="411"/>
      <c r="AB43" s="411"/>
      <c r="AC43" s="411"/>
      <c r="AD43" s="411"/>
      <c r="AE43" s="411"/>
      <c r="AF43" s="411"/>
      <c r="AG43" s="411"/>
      <c r="AH43" s="411"/>
      <c r="AI43" s="411"/>
      <c r="AJ43" s="411"/>
      <c r="AK43" s="411"/>
      <c r="AL43" s="411"/>
      <c r="AM43" s="411"/>
      <c r="AN43" s="411"/>
      <c r="AO43" s="411"/>
      <c r="AP43" s="411"/>
      <c r="AQ43" s="411"/>
      <c r="AR43" s="411"/>
      <c r="AS43" s="411"/>
      <c r="AT43" s="411"/>
      <c r="AU43" s="411"/>
      <c r="AV43" s="411"/>
      <c r="AW43" s="411"/>
      <c r="AX43" s="411"/>
      <c r="AY43" s="411"/>
      <c r="AZ43" s="411"/>
      <c r="BA43" s="411"/>
      <c r="BB43" s="411"/>
      <c r="BC43" s="411"/>
      <c r="BD43" s="411"/>
      <c r="BE43" s="411"/>
      <c r="BF43" s="411"/>
      <c r="BG43" s="411"/>
      <c r="BH43" s="411"/>
      <c r="BI43" s="411"/>
      <c r="BJ43" s="411"/>
      <c r="BK43" s="411"/>
      <c r="BL43" s="411"/>
      <c r="BM43" s="411"/>
      <c r="BN43" s="411"/>
      <c r="BO43" s="411"/>
      <c r="BP43" s="411"/>
      <c r="BQ43" s="411"/>
      <c r="BR43" s="411"/>
      <c r="BS43" s="411"/>
      <c r="BT43" s="411"/>
      <c r="BU43" s="411"/>
      <c r="BV43" s="411"/>
      <c r="BW43" s="411"/>
      <c r="BX43" s="411"/>
      <c r="BY43" s="411"/>
      <c r="BZ43" s="411"/>
      <c r="CA43" s="411"/>
      <c r="CB43" s="411"/>
      <c r="CC43" s="411"/>
      <c r="CD43" s="411"/>
      <c r="CE43" s="411"/>
      <c r="CF43" s="411"/>
      <c r="CG43" s="411"/>
      <c r="CH43" s="411"/>
      <c r="CI43" s="411"/>
      <c r="CJ43" s="411"/>
      <c r="CK43" s="411"/>
      <c r="CL43" s="411"/>
      <c r="CM43" s="411"/>
      <c r="CN43" s="411"/>
      <c r="CO43" s="411"/>
      <c r="CP43" s="411"/>
      <c r="CQ43" s="411"/>
      <c r="CR43" s="411"/>
      <c r="CS43" s="411"/>
      <c r="CT43" s="411"/>
      <c r="CU43" s="411"/>
      <c r="CV43" s="411"/>
      <c r="CW43" s="411"/>
      <c r="CX43" s="411"/>
      <c r="CY43" s="411"/>
      <c r="CZ43" s="411"/>
      <c r="DA43" s="411"/>
      <c r="DB43" s="411"/>
      <c r="DC43" s="411"/>
      <c r="DD43" s="411"/>
      <c r="DE43" s="411"/>
      <c r="DF43" s="411"/>
      <c r="DG43" s="411"/>
      <c r="DH43" s="411"/>
      <c r="DI43" s="411"/>
      <c r="DJ43" s="411"/>
      <c r="DK43" s="411"/>
      <c r="DL43" s="411"/>
      <c r="DM43" s="411"/>
      <c r="DN43" s="411"/>
      <c r="DO43" s="411"/>
      <c r="DP43" s="411"/>
      <c r="DQ43" s="411"/>
      <c r="DR43" s="411"/>
      <c r="DS43" s="411"/>
      <c r="DT43" s="411"/>
      <c r="DU43" s="411"/>
      <c r="DV43" s="411"/>
      <c r="DW43" s="411"/>
      <c r="DX43" s="411"/>
      <c r="DY43" s="411"/>
      <c r="DZ43" s="411"/>
      <c r="EA43" s="411"/>
      <c r="EB43" s="411"/>
      <c r="EC43" s="411"/>
      <c r="ED43" s="411"/>
      <c r="EE43" s="411"/>
      <c r="EF43" s="411"/>
      <c r="EG43" s="411"/>
      <c r="EH43" s="411"/>
      <c r="EI43" s="411"/>
      <c r="EJ43" s="411"/>
      <c r="EK43" s="411"/>
      <c r="EL43" s="411"/>
      <c r="EM43" s="411"/>
      <c r="EN43" s="411"/>
      <c r="EO43" s="411"/>
      <c r="EP43" s="411"/>
      <c r="EQ43" s="411"/>
      <c r="ER43" s="411"/>
      <c r="ES43" s="411"/>
      <c r="ET43" s="411"/>
      <c r="EU43" s="411"/>
      <c r="EV43" s="411"/>
      <c r="EW43" s="411"/>
      <c r="EX43" s="411"/>
      <c r="EY43" s="411"/>
      <c r="EZ43" s="411"/>
      <c r="FA43" s="411"/>
      <c r="FB43" s="411"/>
      <c r="FC43" s="411"/>
      <c r="FD43" s="411"/>
      <c r="FE43" s="411"/>
      <c r="FF43" s="411"/>
      <c r="FG43" s="411"/>
      <c r="FH43" s="411"/>
      <c r="FI43" s="411"/>
      <c r="FJ43" s="411"/>
      <c r="FK43" s="411"/>
      <c r="FL43" s="411"/>
      <c r="FM43" s="411"/>
      <c r="FN43" s="411"/>
      <c r="FO43" s="411"/>
      <c r="FP43" s="411"/>
      <c r="FQ43" s="411"/>
      <c r="FR43" s="411"/>
      <c r="FS43" s="411"/>
      <c r="FT43" s="411"/>
      <c r="FU43" s="411"/>
      <c r="FV43" s="411"/>
      <c r="FW43" s="411"/>
      <c r="FX43" s="411"/>
      <c r="FY43" s="411"/>
      <c r="FZ43" s="411"/>
      <c r="GA43" s="411"/>
      <c r="GB43" s="411"/>
      <c r="GC43" s="411"/>
      <c r="GD43" s="411"/>
      <c r="GE43" s="411"/>
      <c r="GF43" s="411"/>
      <c r="GG43" s="411"/>
      <c r="GH43" s="411"/>
      <c r="GI43" s="411"/>
      <c r="GJ43" s="411"/>
      <c r="GK43" s="411"/>
      <c r="GL43" s="411"/>
      <c r="GM43" s="411"/>
      <c r="GN43" s="411"/>
      <c r="GO43" s="411"/>
      <c r="GP43" s="411"/>
      <c r="GQ43" s="411"/>
      <c r="GR43" s="411"/>
      <c r="GS43" s="411"/>
      <c r="GT43" s="411"/>
      <c r="GU43" s="411"/>
      <c r="GV43" s="411"/>
      <c r="GW43" s="411"/>
      <c r="GX43" s="411"/>
      <c r="GY43" s="411"/>
      <c r="GZ43" s="411"/>
      <c r="HA43" s="411"/>
      <c r="HB43" s="411"/>
      <c r="HC43" s="411"/>
      <c r="HD43" s="411"/>
      <c r="HE43" s="411"/>
      <c r="HF43" s="411"/>
      <c r="HG43" s="411"/>
      <c r="HH43" s="411"/>
      <c r="HI43" s="411"/>
      <c r="HJ43" s="411"/>
      <c r="HK43" s="411"/>
      <c r="HL43" s="411"/>
      <c r="HM43" s="411"/>
      <c r="HN43" s="411"/>
      <c r="HO43" s="411"/>
      <c r="HP43" s="411"/>
      <c r="HQ43" s="411"/>
      <c r="HR43" s="411"/>
      <c r="HS43" s="411"/>
      <c r="HT43" s="411"/>
      <c r="HU43" s="411"/>
      <c r="HV43" s="411"/>
      <c r="HW43" s="411"/>
      <c r="HX43" s="411"/>
      <c r="HY43" s="411"/>
      <c r="HZ43" s="411"/>
      <c r="IA43" s="411"/>
      <c r="IB43" s="411"/>
      <c r="IC43" s="411"/>
      <c r="ID43" s="411"/>
    </row>
    <row r="44" spans="1:238" ht="16.649999999999999" hidden="1" customHeight="1">
      <c r="A44" s="411"/>
      <c r="B44" s="406">
        <v>28</v>
      </c>
      <c r="C44" s="386" t="str">
        <f>IF(ISERROR(VLOOKUP(B44,'NANS Data'!$D$2:$P$51,6,FALSE)),"",VLOOKUP(B44,'NANS Data'!$D$2:$P$51,6,FALSE))</f>
        <v/>
      </c>
      <c r="D44" s="620" t="str">
        <f>IF(ISERROR(VLOOKUP(B44,'NANS Data'!$D$2:$P$51,7,FALSE)),"",VLOOKUP(B44,'NANS Data'!$D$2:$P$51,7,FALSE))</f>
        <v/>
      </c>
      <c r="E44" s="621"/>
      <c r="F44" s="622"/>
      <c r="G44" s="391" t="str">
        <f>IF(ISERROR(VLOOKUP(B44,'NANS Data'!$D$2:$P$51,12,FALSE)),"",VLOOKUP(B44,'NANS Data'!$D$2:$P$51,12,FALSE))</f>
        <v/>
      </c>
      <c r="H44" s="392" t="str">
        <f>IF(ISERROR(VLOOKUP(B44,競技者データ入力シート!$B$8:$O$57,2,FALSE)),"",VLOOKUP(B44,競技者データ入力シート!$B$8:$O$57,8,FALSE))</f>
        <v/>
      </c>
      <c r="I44" s="389" t="str">
        <f>IF(ISERROR(VLOOKUP(B44,'NANS Data'!$D$2:$P$51,13,FALSE)),"",VLOOKUP(B44,'NANS Data'!$D$2:$P$51,13,FALSE))</f>
        <v/>
      </c>
      <c r="J44" s="629" t="str">
        <f>IF(ISERROR(VLOOKUP($B44,競技者データ入力シート!$B$8:$Q$57,16,FALSE)),"",VLOOKUP($B44,競技者データ入力シート!$B$8:$Q$57,16,FALSE))</f>
        <v/>
      </c>
      <c r="K44" s="630"/>
      <c r="L44" s="636" t="str">
        <f>IF(ISERROR(VLOOKUP($B44,競技者データ入力シート!$B$8:$AK$57,21,FALSE)),"",VLOOKUP($B44,競技者データ入力シート!$B$8:$AK$57,21,FALSE))</f>
        <v/>
      </c>
      <c r="M44" s="619"/>
      <c r="N44" s="617"/>
      <c r="O44" s="619"/>
      <c r="P44" s="617"/>
      <c r="Q44" s="619"/>
      <c r="R44" s="617"/>
      <c r="S44" s="618"/>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row>
    <row r="45" spans="1:238" ht="16.649999999999999" hidden="1" customHeight="1">
      <c r="A45" s="411"/>
      <c r="B45" s="406">
        <v>29</v>
      </c>
      <c r="C45" s="386" t="str">
        <f>IF(ISERROR(VLOOKUP(B45,'NANS Data'!$D$2:$P$51,6,FALSE)),"",VLOOKUP(B45,'NANS Data'!$D$2:$P$51,6,FALSE))</f>
        <v/>
      </c>
      <c r="D45" s="620" t="str">
        <f>IF(ISERROR(VLOOKUP(B45,'NANS Data'!$D$2:$P$51,7,FALSE)),"",VLOOKUP(B45,'NANS Data'!$D$2:$P$51,7,FALSE))</f>
        <v/>
      </c>
      <c r="E45" s="621"/>
      <c r="F45" s="622"/>
      <c r="G45" s="391" t="str">
        <f>IF(ISERROR(VLOOKUP(B45,'NANS Data'!$D$2:$P$51,12,FALSE)),"",VLOOKUP(B45,'NANS Data'!$D$2:$P$51,12,FALSE))</f>
        <v/>
      </c>
      <c r="H45" s="392" t="str">
        <f>IF(ISERROR(VLOOKUP(B45,競技者データ入力シート!$B$8:$O$57,2,FALSE)),"",VLOOKUP(B45,競技者データ入力シート!$B$8:$O$57,8,FALSE))</f>
        <v/>
      </c>
      <c r="I45" s="389" t="str">
        <f>IF(ISERROR(VLOOKUP(B45,'NANS Data'!$D$2:$P$51,13,FALSE)),"",VLOOKUP(B45,'NANS Data'!$D$2:$P$51,13,FALSE))</f>
        <v/>
      </c>
      <c r="J45" s="629" t="str">
        <f>IF(ISERROR(VLOOKUP($B45,競技者データ入力シート!$B$8:$Q$57,16,FALSE)),"",VLOOKUP($B45,競技者データ入力シート!$B$8:$Q$57,16,FALSE))</f>
        <v/>
      </c>
      <c r="K45" s="630"/>
      <c r="L45" s="636" t="str">
        <f>IF(ISERROR(VLOOKUP($B45,競技者データ入力シート!$B$8:$AK$57,21,FALSE)),"",VLOOKUP($B45,競技者データ入力シート!$B$8:$AK$57,21,FALSE))</f>
        <v/>
      </c>
      <c r="M45" s="619"/>
      <c r="N45" s="617"/>
      <c r="O45" s="619"/>
      <c r="P45" s="617"/>
      <c r="Q45" s="619"/>
      <c r="R45" s="617"/>
      <c r="S45" s="618"/>
      <c r="T45" s="411"/>
      <c r="U45" s="411"/>
      <c r="V45" s="411"/>
      <c r="W45" s="411"/>
      <c r="X45" s="411"/>
      <c r="Y45" s="411"/>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c r="CD45" s="411"/>
      <c r="CE45" s="411"/>
      <c r="CF45" s="411"/>
      <c r="CG45" s="411"/>
      <c r="CH45" s="411"/>
      <c r="CI45" s="411"/>
      <c r="CJ45" s="41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c r="DG45" s="411"/>
      <c r="DH45" s="411"/>
      <c r="DI45" s="411"/>
      <c r="DJ45" s="411"/>
      <c r="DK45" s="411"/>
      <c r="DL45" s="411"/>
      <c r="DM45" s="411"/>
      <c r="DN45" s="411"/>
      <c r="DO45" s="411"/>
      <c r="DP45" s="411"/>
      <c r="DQ45" s="411"/>
      <c r="DR45" s="411"/>
      <c r="DS45" s="411"/>
      <c r="DT45" s="411"/>
      <c r="DU45" s="411"/>
      <c r="DV45" s="411"/>
      <c r="DW45" s="411"/>
      <c r="DX45" s="411"/>
      <c r="DY45" s="411"/>
      <c r="DZ45" s="411"/>
      <c r="EA45" s="411"/>
      <c r="EB45" s="411"/>
      <c r="EC45" s="411"/>
      <c r="ED45" s="411"/>
      <c r="EE45" s="411"/>
      <c r="EF45" s="411"/>
      <c r="EG45" s="411"/>
      <c r="EH45" s="411"/>
      <c r="EI45" s="411"/>
      <c r="EJ45" s="411"/>
      <c r="EK45" s="411"/>
      <c r="EL45" s="411"/>
      <c r="EM45" s="411"/>
      <c r="EN45" s="411"/>
      <c r="EO45" s="411"/>
      <c r="EP45" s="411"/>
      <c r="EQ45" s="411"/>
      <c r="ER45" s="411"/>
      <c r="ES45" s="411"/>
      <c r="ET45" s="411"/>
      <c r="EU45" s="411"/>
      <c r="EV45" s="411"/>
      <c r="EW45" s="411"/>
      <c r="EX45" s="411"/>
      <c r="EY45" s="411"/>
      <c r="EZ45" s="411"/>
      <c r="FA45" s="411"/>
      <c r="FB45" s="411"/>
      <c r="FC45" s="411"/>
      <c r="FD45" s="411"/>
      <c r="FE45" s="411"/>
      <c r="FF45" s="411"/>
      <c r="FG45" s="411"/>
      <c r="FH45" s="411"/>
      <c r="FI45" s="411"/>
      <c r="FJ45" s="411"/>
      <c r="FK45" s="411"/>
      <c r="FL45" s="411"/>
      <c r="FM45" s="411"/>
      <c r="FN45" s="411"/>
      <c r="FO45" s="411"/>
      <c r="FP45" s="411"/>
      <c r="FQ45" s="411"/>
      <c r="FR45" s="411"/>
      <c r="FS45" s="411"/>
      <c r="FT45" s="411"/>
      <c r="FU45" s="411"/>
      <c r="FV45" s="411"/>
      <c r="FW45" s="411"/>
      <c r="FX45" s="411"/>
      <c r="FY45" s="411"/>
      <c r="FZ45" s="411"/>
      <c r="GA45" s="411"/>
      <c r="GB45" s="411"/>
      <c r="GC45" s="411"/>
      <c r="GD45" s="411"/>
      <c r="GE45" s="411"/>
      <c r="GF45" s="411"/>
      <c r="GG45" s="411"/>
      <c r="GH45" s="411"/>
      <c r="GI45" s="411"/>
      <c r="GJ45" s="411"/>
      <c r="GK45" s="411"/>
      <c r="GL45" s="411"/>
      <c r="GM45" s="411"/>
      <c r="GN45" s="411"/>
      <c r="GO45" s="411"/>
      <c r="GP45" s="411"/>
      <c r="GQ45" s="411"/>
      <c r="GR45" s="411"/>
      <c r="GS45" s="411"/>
      <c r="GT45" s="411"/>
      <c r="GU45" s="411"/>
      <c r="GV45" s="411"/>
      <c r="GW45" s="411"/>
      <c r="GX45" s="411"/>
      <c r="GY45" s="411"/>
      <c r="GZ45" s="411"/>
      <c r="HA45" s="411"/>
      <c r="HB45" s="411"/>
      <c r="HC45" s="411"/>
      <c r="HD45" s="411"/>
      <c r="HE45" s="411"/>
      <c r="HF45" s="411"/>
      <c r="HG45" s="411"/>
      <c r="HH45" s="411"/>
      <c r="HI45" s="411"/>
      <c r="HJ45" s="411"/>
      <c r="HK45" s="411"/>
      <c r="HL45" s="411"/>
      <c r="HM45" s="411"/>
      <c r="HN45" s="411"/>
      <c r="HO45" s="411"/>
      <c r="HP45" s="411"/>
      <c r="HQ45" s="411"/>
      <c r="HR45" s="411"/>
      <c r="HS45" s="411"/>
      <c r="HT45" s="411"/>
      <c r="HU45" s="411"/>
      <c r="HV45" s="411"/>
      <c r="HW45" s="411"/>
      <c r="HX45" s="411"/>
      <c r="HY45" s="411"/>
      <c r="HZ45" s="411"/>
      <c r="IA45" s="411"/>
      <c r="IB45" s="411"/>
      <c r="IC45" s="411"/>
      <c r="ID45" s="411"/>
    </row>
    <row r="46" spans="1:238" ht="16.649999999999999" hidden="1" customHeight="1">
      <c r="A46" s="411"/>
      <c r="B46" s="407">
        <v>30</v>
      </c>
      <c r="C46" s="395" t="str">
        <f>IF(ISERROR(VLOOKUP(B46,'NANS Data'!$D$2:$P$51,6,FALSE)),"",VLOOKUP(B46,'NANS Data'!$D$2:$P$51,6,FALSE))</f>
        <v/>
      </c>
      <c r="D46" s="632" t="str">
        <f>IF(ISERROR(VLOOKUP(B46,'NANS Data'!$D$2:$P$51,7,FALSE)),"",VLOOKUP(B46,'NANS Data'!$D$2:$P$51,7,FALSE))</f>
        <v/>
      </c>
      <c r="E46" s="633"/>
      <c r="F46" s="634"/>
      <c r="G46" s="396" t="str">
        <f>IF(ISERROR(VLOOKUP(B46,'NANS Data'!$D$2:$P$51,12,FALSE)),"",VLOOKUP(B46,'NANS Data'!$D$2:$P$51,12,FALSE))</f>
        <v/>
      </c>
      <c r="H46" s="397" t="str">
        <f>IF(ISERROR(VLOOKUP(B46,競技者データ入力シート!$B$8:$O$57,2,FALSE)),"",VLOOKUP(B46,競技者データ入力シート!$B$8:$O$57,8,FALSE))</f>
        <v/>
      </c>
      <c r="I46" s="398" t="str">
        <f>IF(ISERROR(VLOOKUP(B46,'NANS Data'!$D$2:$P$51,13,FALSE)),"",VLOOKUP(B46,'NANS Data'!$D$2:$P$51,13,FALSE))</f>
        <v/>
      </c>
      <c r="J46" s="635" t="str">
        <f>IF(ISERROR(VLOOKUP($B46,競技者データ入力シート!$B$8:$Q$57,16,FALSE)),"",VLOOKUP($B46,競技者データ入力シート!$B$8:$Q$57,16,FALSE))</f>
        <v/>
      </c>
      <c r="K46" s="615"/>
      <c r="L46" s="631" t="str">
        <f>IF(ISERROR(VLOOKUP($B46,競技者データ入力シート!$B$8:$AK$57,21,FALSE)),"",VLOOKUP($B46,競技者データ入力シート!$B$8:$AK$57,21,FALSE))</f>
        <v/>
      </c>
      <c r="M46" s="615"/>
      <c r="N46" s="614"/>
      <c r="O46" s="615"/>
      <c r="P46" s="614"/>
      <c r="Q46" s="615"/>
      <c r="R46" s="614"/>
      <c r="S46" s="616"/>
      <c r="T46" s="411"/>
      <c r="U46" s="411"/>
      <c r="V46" s="411"/>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411"/>
      <c r="BR46" s="411"/>
      <c r="BS46" s="411"/>
      <c r="BT46" s="411"/>
      <c r="BU46" s="411"/>
      <c r="BV46" s="411"/>
      <c r="BW46" s="411"/>
      <c r="BX46" s="411"/>
      <c r="BY46" s="411"/>
      <c r="BZ46" s="411"/>
      <c r="CA46" s="411"/>
      <c r="CB46" s="411"/>
      <c r="CC46" s="411"/>
      <c r="CD46" s="411"/>
      <c r="CE46" s="411"/>
      <c r="CF46" s="411"/>
      <c r="CG46" s="411"/>
      <c r="CH46" s="411"/>
      <c r="CI46" s="411"/>
      <c r="CJ46" s="41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c r="DG46" s="411"/>
      <c r="DH46" s="411"/>
      <c r="DI46" s="411"/>
      <c r="DJ46" s="411"/>
      <c r="DK46" s="411"/>
      <c r="DL46" s="411"/>
      <c r="DM46" s="411"/>
      <c r="DN46" s="411"/>
      <c r="DO46" s="411"/>
      <c r="DP46" s="411"/>
      <c r="DQ46" s="411"/>
      <c r="DR46" s="411"/>
      <c r="DS46" s="411"/>
      <c r="DT46" s="411"/>
      <c r="DU46" s="411"/>
      <c r="DV46" s="411"/>
      <c r="DW46" s="411"/>
      <c r="DX46" s="411"/>
      <c r="DY46" s="411"/>
      <c r="DZ46" s="411"/>
      <c r="EA46" s="411"/>
      <c r="EB46" s="411"/>
      <c r="EC46" s="411"/>
      <c r="ED46" s="411"/>
      <c r="EE46" s="411"/>
      <c r="EF46" s="411"/>
      <c r="EG46" s="411"/>
      <c r="EH46" s="411"/>
      <c r="EI46" s="411"/>
      <c r="EJ46" s="411"/>
      <c r="EK46" s="411"/>
      <c r="EL46" s="411"/>
      <c r="EM46" s="411"/>
      <c r="EN46" s="411"/>
      <c r="EO46" s="411"/>
      <c r="EP46" s="411"/>
      <c r="EQ46" s="411"/>
      <c r="ER46" s="411"/>
      <c r="ES46" s="411"/>
      <c r="ET46" s="411"/>
      <c r="EU46" s="411"/>
      <c r="EV46" s="411"/>
      <c r="EW46" s="411"/>
      <c r="EX46" s="411"/>
      <c r="EY46" s="411"/>
      <c r="EZ46" s="411"/>
      <c r="FA46" s="411"/>
      <c r="FB46" s="411"/>
      <c r="FC46" s="411"/>
      <c r="FD46" s="411"/>
      <c r="FE46" s="411"/>
      <c r="FF46" s="411"/>
      <c r="FG46" s="411"/>
      <c r="FH46" s="411"/>
      <c r="FI46" s="411"/>
      <c r="FJ46" s="411"/>
      <c r="FK46" s="411"/>
      <c r="FL46" s="411"/>
      <c r="FM46" s="411"/>
      <c r="FN46" s="411"/>
      <c r="FO46" s="411"/>
      <c r="FP46" s="411"/>
      <c r="FQ46" s="411"/>
      <c r="FR46" s="411"/>
      <c r="FS46" s="411"/>
      <c r="FT46" s="411"/>
      <c r="FU46" s="411"/>
      <c r="FV46" s="411"/>
      <c r="FW46" s="411"/>
      <c r="FX46" s="411"/>
      <c r="FY46" s="411"/>
      <c r="FZ46" s="411"/>
      <c r="GA46" s="411"/>
      <c r="GB46" s="411"/>
      <c r="GC46" s="411"/>
      <c r="GD46" s="411"/>
      <c r="GE46" s="411"/>
      <c r="GF46" s="411"/>
      <c r="GG46" s="411"/>
      <c r="GH46" s="411"/>
      <c r="GI46" s="411"/>
      <c r="GJ46" s="411"/>
      <c r="GK46" s="411"/>
      <c r="GL46" s="411"/>
      <c r="GM46" s="411"/>
      <c r="GN46" s="411"/>
      <c r="GO46" s="411"/>
      <c r="GP46" s="411"/>
      <c r="GQ46" s="411"/>
      <c r="GR46" s="411"/>
      <c r="GS46" s="411"/>
      <c r="GT46" s="411"/>
      <c r="GU46" s="411"/>
      <c r="GV46" s="411"/>
      <c r="GW46" s="411"/>
      <c r="GX46" s="411"/>
      <c r="GY46" s="411"/>
      <c r="GZ46" s="411"/>
      <c r="HA46" s="411"/>
      <c r="HB46" s="411"/>
      <c r="HC46" s="411"/>
      <c r="HD46" s="411"/>
      <c r="HE46" s="411"/>
      <c r="HF46" s="411"/>
      <c r="HG46" s="411"/>
      <c r="HH46" s="411"/>
      <c r="HI46" s="411"/>
      <c r="HJ46" s="411"/>
      <c r="HK46" s="411"/>
      <c r="HL46" s="411"/>
      <c r="HM46" s="411"/>
      <c r="HN46" s="411"/>
      <c r="HO46" s="411"/>
      <c r="HP46" s="411"/>
      <c r="HQ46" s="411"/>
      <c r="HR46" s="411"/>
      <c r="HS46" s="411"/>
      <c r="HT46" s="411"/>
      <c r="HU46" s="411"/>
      <c r="HV46" s="411"/>
      <c r="HW46" s="411"/>
      <c r="HX46" s="411"/>
      <c r="HY46" s="411"/>
      <c r="HZ46" s="411"/>
      <c r="IA46" s="411"/>
      <c r="IB46" s="411"/>
      <c r="IC46" s="411"/>
      <c r="ID46" s="411"/>
    </row>
    <row r="47" spans="1:238" ht="16.649999999999999" hidden="1" customHeight="1">
      <c r="A47" s="411"/>
      <c r="B47" s="405">
        <v>31</v>
      </c>
      <c r="C47" s="386" t="str">
        <f>IF(ISERROR(VLOOKUP(B47,'NANS Data'!$D$2:$P$51,6,FALSE)),"",VLOOKUP(B47,'NANS Data'!$D$2:$P$51,6,FALSE))</f>
        <v/>
      </c>
      <c r="D47" s="620" t="str">
        <f>IF(ISERROR(VLOOKUP(B47,'NANS Data'!$D$2:$P$51,7,FALSE)),"",VLOOKUP(B47,'NANS Data'!$D$2:$P$51,7,FALSE))</f>
        <v/>
      </c>
      <c r="E47" s="621"/>
      <c r="F47" s="622"/>
      <c r="G47" s="391" t="str">
        <f>IF(ISERROR(VLOOKUP(B47,'NANS Data'!$D$2:$P$51,12,FALSE)),"",VLOOKUP(B47,'NANS Data'!$D$2:$P$51,12,FALSE))</f>
        <v/>
      </c>
      <c r="H47" s="392" t="str">
        <f>IF(ISERROR(VLOOKUP(B47,競技者データ入力シート!$B$8:$O$57,2,FALSE)),"",VLOOKUP(B47,競技者データ入力シート!$B$8:$O$57,8,FALSE))</f>
        <v/>
      </c>
      <c r="I47" s="389" t="str">
        <f>IF(ISERROR(VLOOKUP(B47,'NANS Data'!$D$2:$P$51,13,FALSE)),"",VLOOKUP(B47,'NANS Data'!$D$2:$P$51,13,FALSE))</f>
        <v/>
      </c>
      <c r="J47" s="629" t="str">
        <f>IF(ISERROR(VLOOKUP($B47,競技者データ入力シート!$B$8:$Q$57,16,FALSE)),"",VLOOKUP($B47,競技者データ入力シート!$B$8:$Q$57,16,FALSE))</f>
        <v/>
      </c>
      <c r="K47" s="630"/>
      <c r="L47" s="636" t="str">
        <f>IF(ISERROR(VLOOKUP($B47,競技者データ入力シート!$B$8:$AK$57,21,FALSE)),"",VLOOKUP($B47,競技者データ入力シート!$B$8:$AK$57,21,FALSE))</f>
        <v/>
      </c>
      <c r="M47" s="619"/>
      <c r="N47" s="617"/>
      <c r="O47" s="619"/>
      <c r="P47" s="617"/>
      <c r="Q47" s="619"/>
      <c r="R47" s="617"/>
      <c r="S47" s="618"/>
      <c r="T47" s="411"/>
      <c r="U47" s="411"/>
      <c r="V47" s="411"/>
      <c r="W47" s="411"/>
      <c r="X47" s="411"/>
      <c r="Y47" s="411"/>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411"/>
      <c r="BR47" s="411"/>
      <c r="BS47" s="411"/>
      <c r="BT47" s="411"/>
      <c r="BU47" s="411"/>
      <c r="BV47" s="411"/>
      <c r="BW47" s="411"/>
      <c r="BX47" s="411"/>
      <c r="BY47" s="411"/>
      <c r="BZ47" s="411"/>
      <c r="CA47" s="411"/>
      <c r="CB47" s="411"/>
      <c r="CC47" s="411"/>
      <c r="CD47" s="411"/>
      <c r="CE47" s="411"/>
      <c r="CF47" s="411"/>
      <c r="CG47" s="411"/>
      <c r="CH47" s="411"/>
      <c r="CI47" s="411"/>
      <c r="CJ47" s="411"/>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c r="DG47" s="411"/>
      <c r="DH47" s="411"/>
      <c r="DI47" s="411"/>
      <c r="DJ47" s="411"/>
      <c r="DK47" s="411"/>
      <c r="DL47" s="411"/>
      <c r="DM47" s="411"/>
      <c r="DN47" s="411"/>
      <c r="DO47" s="411"/>
      <c r="DP47" s="411"/>
      <c r="DQ47" s="411"/>
      <c r="DR47" s="411"/>
      <c r="DS47" s="411"/>
      <c r="DT47" s="411"/>
      <c r="DU47" s="411"/>
      <c r="DV47" s="411"/>
      <c r="DW47" s="411"/>
      <c r="DX47" s="411"/>
      <c r="DY47" s="411"/>
      <c r="DZ47" s="411"/>
      <c r="EA47" s="411"/>
      <c r="EB47" s="411"/>
      <c r="EC47" s="411"/>
      <c r="ED47" s="411"/>
      <c r="EE47" s="411"/>
      <c r="EF47" s="411"/>
      <c r="EG47" s="411"/>
      <c r="EH47" s="411"/>
      <c r="EI47" s="411"/>
      <c r="EJ47" s="411"/>
      <c r="EK47" s="411"/>
      <c r="EL47" s="411"/>
      <c r="EM47" s="411"/>
      <c r="EN47" s="411"/>
      <c r="EO47" s="411"/>
      <c r="EP47" s="411"/>
      <c r="EQ47" s="411"/>
      <c r="ER47" s="411"/>
      <c r="ES47" s="411"/>
      <c r="ET47" s="411"/>
      <c r="EU47" s="411"/>
      <c r="EV47" s="411"/>
      <c r="EW47" s="411"/>
      <c r="EX47" s="411"/>
      <c r="EY47" s="411"/>
      <c r="EZ47" s="411"/>
      <c r="FA47" s="411"/>
      <c r="FB47" s="411"/>
      <c r="FC47" s="411"/>
      <c r="FD47" s="411"/>
      <c r="FE47" s="411"/>
      <c r="FF47" s="411"/>
      <c r="FG47" s="411"/>
      <c r="FH47" s="411"/>
      <c r="FI47" s="411"/>
      <c r="FJ47" s="411"/>
      <c r="FK47" s="411"/>
      <c r="FL47" s="411"/>
      <c r="FM47" s="411"/>
      <c r="FN47" s="411"/>
      <c r="FO47" s="411"/>
      <c r="FP47" s="411"/>
      <c r="FQ47" s="411"/>
      <c r="FR47" s="411"/>
      <c r="FS47" s="411"/>
      <c r="FT47" s="411"/>
      <c r="FU47" s="411"/>
      <c r="FV47" s="411"/>
      <c r="FW47" s="411"/>
      <c r="FX47" s="411"/>
      <c r="FY47" s="411"/>
      <c r="FZ47" s="411"/>
      <c r="GA47" s="411"/>
      <c r="GB47" s="411"/>
      <c r="GC47" s="411"/>
      <c r="GD47" s="411"/>
      <c r="GE47" s="411"/>
      <c r="GF47" s="411"/>
      <c r="GG47" s="411"/>
      <c r="GH47" s="411"/>
      <c r="GI47" s="411"/>
      <c r="GJ47" s="411"/>
      <c r="GK47" s="411"/>
      <c r="GL47" s="411"/>
      <c r="GM47" s="411"/>
      <c r="GN47" s="411"/>
      <c r="GO47" s="411"/>
      <c r="GP47" s="411"/>
      <c r="GQ47" s="411"/>
      <c r="GR47" s="411"/>
      <c r="GS47" s="411"/>
      <c r="GT47" s="411"/>
      <c r="GU47" s="411"/>
      <c r="GV47" s="411"/>
      <c r="GW47" s="411"/>
      <c r="GX47" s="411"/>
      <c r="GY47" s="411"/>
      <c r="GZ47" s="411"/>
      <c r="HA47" s="411"/>
      <c r="HB47" s="411"/>
      <c r="HC47" s="411"/>
      <c r="HD47" s="411"/>
      <c r="HE47" s="411"/>
      <c r="HF47" s="411"/>
      <c r="HG47" s="411"/>
      <c r="HH47" s="411"/>
      <c r="HI47" s="411"/>
      <c r="HJ47" s="411"/>
      <c r="HK47" s="411"/>
      <c r="HL47" s="411"/>
      <c r="HM47" s="411"/>
      <c r="HN47" s="411"/>
      <c r="HO47" s="411"/>
      <c r="HP47" s="411"/>
      <c r="HQ47" s="411"/>
      <c r="HR47" s="411"/>
      <c r="HS47" s="411"/>
      <c r="HT47" s="411"/>
      <c r="HU47" s="411"/>
      <c r="HV47" s="411"/>
      <c r="HW47" s="411"/>
      <c r="HX47" s="411"/>
      <c r="HY47" s="411"/>
      <c r="HZ47" s="411"/>
      <c r="IA47" s="411"/>
      <c r="IB47" s="411"/>
      <c r="IC47" s="411"/>
      <c r="ID47" s="411"/>
    </row>
    <row r="48" spans="1:238" ht="16.649999999999999" hidden="1" customHeight="1">
      <c r="A48" s="411"/>
      <c r="B48" s="406">
        <v>32</v>
      </c>
      <c r="C48" s="386" t="str">
        <f>IF(ISERROR(VLOOKUP(B48,'NANS Data'!$D$2:$P$51,6,FALSE)),"",VLOOKUP(B48,'NANS Data'!$D$2:$P$51,6,FALSE))</f>
        <v/>
      </c>
      <c r="D48" s="620" t="str">
        <f>IF(ISERROR(VLOOKUP(B48,'NANS Data'!$D$2:$P$51,7,FALSE)),"",VLOOKUP(B48,'NANS Data'!$D$2:$P$51,7,FALSE))</f>
        <v/>
      </c>
      <c r="E48" s="621"/>
      <c r="F48" s="622"/>
      <c r="G48" s="391" t="str">
        <f>IF(ISERROR(VLOOKUP(B48,'NANS Data'!$D$2:$P$51,12,FALSE)),"",VLOOKUP(B48,'NANS Data'!$D$2:$P$51,12,FALSE))</f>
        <v/>
      </c>
      <c r="H48" s="392" t="str">
        <f>IF(ISERROR(VLOOKUP(B48,競技者データ入力シート!$B$8:$O$57,2,FALSE)),"",VLOOKUP(B48,競技者データ入力シート!$B$8:$O$57,8,FALSE))</f>
        <v/>
      </c>
      <c r="I48" s="389" t="str">
        <f>IF(ISERROR(VLOOKUP(B48,'NANS Data'!$D$2:$P$51,13,FALSE)),"",VLOOKUP(B48,'NANS Data'!$D$2:$P$51,13,FALSE))</f>
        <v/>
      </c>
      <c r="J48" s="629" t="str">
        <f>IF(ISERROR(VLOOKUP($B48,競技者データ入力シート!$B$8:$Q$57,16,FALSE)),"",VLOOKUP($B48,競技者データ入力シート!$B$8:$Q$57,16,FALSE))</f>
        <v/>
      </c>
      <c r="K48" s="630"/>
      <c r="L48" s="636" t="str">
        <f>IF(ISERROR(VLOOKUP($B48,競技者データ入力シート!$B$8:$AK$57,21,FALSE)),"",VLOOKUP($B48,競技者データ入力シート!$B$8:$AK$57,21,FALSE))</f>
        <v/>
      </c>
      <c r="M48" s="619"/>
      <c r="N48" s="617"/>
      <c r="O48" s="619"/>
      <c r="P48" s="617"/>
      <c r="Q48" s="619"/>
      <c r="R48" s="617"/>
      <c r="S48" s="618"/>
      <c r="T48" s="411"/>
      <c r="U48" s="411"/>
      <c r="V48" s="411"/>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1"/>
      <c r="BR48" s="411"/>
      <c r="BS48" s="411"/>
      <c r="BT48" s="411"/>
      <c r="BU48" s="411"/>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1"/>
      <c r="CV48" s="411"/>
      <c r="CW48" s="411"/>
      <c r="CX48" s="411"/>
      <c r="CY48" s="411"/>
      <c r="CZ48" s="411"/>
      <c r="DA48" s="411"/>
      <c r="DB48" s="411"/>
      <c r="DC48" s="411"/>
      <c r="DD48" s="411"/>
      <c r="DE48" s="411"/>
      <c r="DF48" s="411"/>
      <c r="DG48" s="411"/>
      <c r="DH48" s="411"/>
      <c r="DI48" s="411"/>
      <c r="DJ48" s="411"/>
      <c r="DK48" s="411"/>
      <c r="DL48" s="411"/>
      <c r="DM48" s="411"/>
      <c r="DN48" s="411"/>
      <c r="DO48" s="411"/>
      <c r="DP48" s="411"/>
      <c r="DQ48" s="411"/>
      <c r="DR48" s="411"/>
      <c r="DS48" s="411"/>
      <c r="DT48" s="411"/>
      <c r="DU48" s="411"/>
      <c r="DV48" s="411"/>
      <c r="DW48" s="411"/>
      <c r="DX48" s="411"/>
      <c r="DY48" s="411"/>
      <c r="DZ48" s="411"/>
      <c r="EA48" s="411"/>
      <c r="EB48" s="411"/>
      <c r="EC48" s="411"/>
      <c r="ED48" s="411"/>
      <c r="EE48" s="411"/>
      <c r="EF48" s="411"/>
      <c r="EG48" s="411"/>
      <c r="EH48" s="411"/>
      <c r="EI48" s="411"/>
      <c r="EJ48" s="411"/>
      <c r="EK48" s="411"/>
      <c r="EL48" s="411"/>
      <c r="EM48" s="411"/>
      <c r="EN48" s="411"/>
      <c r="EO48" s="411"/>
      <c r="EP48" s="411"/>
      <c r="EQ48" s="411"/>
      <c r="ER48" s="411"/>
      <c r="ES48" s="411"/>
      <c r="ET48" s="411"/>
      <c r="EU48" s="411"/>
      <c r="EV48" s="411"/>
      <c r="EW48" s="411"/>
      <c r="EX48" s="411"/>
      <c r="EY48" s="411"/>
      <c r="EZ48" s="411"/>
      <c r="FA48" s="411"/>
      <c r="FB48" s="411"/>
      <c r="FC48" s="411"/>
      <c r="FD48" s="411"/>
      <c r="FE48" s="411"/>
      <c r="FF48" s="411"/>
      <c r="FG48" s="411"/>
      <c r="FH48" s="411"/>
      <c r="FI48" s="411"/>
      <c r="FJ48" s="411"/>
      <c r="FK48" s="411"/>
      <c r="FL48" s="411"/>
      <c r="FM48" s="411"/>
      <c r="FN48" s="411"/>
      <c r="FO48" s="411"/>
      <c r="FP48" s="411"/>
      <c r="FQ48" s="411"/>
      <c r="FR48" s="411"/>
      <c r="FS48" s="411"/>
      <c r="FT48" s="411"/>
      <c r="FU48" s="411"/>
      <c r="FV48" s="411"/>
      <c r="FW48" s="411"/>
      <c r="FX48" s="411"/>
      <c r="FY48" s="411"/>
      <c r="FZ48" s="411"/>
      <c r="GA48" s="411"/>
      <c r="GB48" s="411"/>
      <c r="GC48" s="411"/>
      <c r="GD48" s="411"/>
      <c r="GE48" s="411"/>
      <c r="GF48" s="411"/>
      <c r="GG48" s="411"/>
      <c r="GH48" s="411"/>
      <c r="GI48" s="411"/>
      <c r="GJ48" s="411"/>
      <c r="GK48" s="411"/>
      <c r="GL48" s="411"/>
      <c r="GM48" s="411"/>
      <c r="GN48" s="411"/>
      <c r="GO48" s="411"/>
      <c r="GP48" s="411"/>
      <c r="GQ48" s="411"/>
      <c r="GR48" s="411"/>
      <c r="GS48" s="411"/>
      <c r="GT48" s="411"/>
      <c r="GU48" s="411"/>
      <c r="GV48" s="411"/>
      <c r="GW48" s="411"/>
      <c r="GX48" s="411"/>
      <c r="GY48" s="411"/>
      <c r="GZ48" s="411"/>
      <c r="HA48" s="411"/>
      <c r="HB48" s="411"/>
      <c r="HC48" s="411"/>
      <c r="HD48" s="411"/>
      <c r="HE48" s="411"/>
      <c r="HF48" s="411"/>
      <c r="HG48" s="411"/>
      <c r="HH48" s="411"/>
      <c r="HI48" s="411"/>
      <c r="HJ48" s="411"/>
      <c r="HK48" s="411"/>
      <c r="HL48" s="411"/>
      <c r="HM48" s="411"/>
      <c r="HN48" s="411"/>
      <c r="HO48" s="411"/>
      <c r="HP48" s="411"/>
      <c r="HQ48" s="411"/>
      <c r="HR48" s="411"/>
      <c r="HS48" s="411"/>
      <c r="HT48" s="411"/>
      <c r="HU48" s="411"/>
      <c r="HV48" s="411"/>
      <c r="HW48" s="411"/>
      <c r="HX48" s="411"/>
      <c r="HY48" s="411"/>
      <c r="HZ48" s="411"/>
      <c r="IA48" s="411"/>
      <c r="IB48" s="411"/>
      <c r="IC48" s="411"/>
      <c r="ID48" s="411"/>
    </row>
    <row r="49" spans="1:238" ht="16.649999999999999" hidden="1" customHeight="1">
      <c r="A49" s="411"/>
      <c r="B49" s="406">
        <v>33</v>
      </c>
      <c r="C49" s="386" t="str">
        <f>IF(ISERROR(VLOOKUP(B49,'NANS Data'!$D$2:$P$51,6,FALSE)),"",VLOOKUP(B49,'NANS Data'!$D$2:$P$51,6,FALSE))</f>
        <v/>
      </c>
      <c r="D49" s="620" t="str">
        <f>IF(ISERROR(VLOOKUP(B49,'NANS Data'!$D$2:$P$51,7,FALSE)),"",VLOOKUP(B49,'NANS Data'!$D$2:$P$51,7,FALSE))</f>
        <v/>
      </c>
      <c r="E49" s="621"/>
      <c r="F49" s="622"/>
      <c r="G49" s="391" t="str">
        <f>IF(ISERROR(VLOOKUP(B49,'NANS Data'!$D$2:$P$51,12,FALSE)),"",VLOOKUP(B49,'NANS Data'!$D$2:$P$51,12,FALSE))</f>
        <v/>
      </c>
      <c r="H49" s="392" t="str">
        <f>IF(ISERROR(VLOOKUP(B49,競技者データ入力シート!$B$8:$O$57,2,FALSE)),"",VLOOKUP(B49,競技者データ入力シート!$B$8:$O$57,8,FALSE))</f>
        <v/>
      </c>
      <c r="I49" s="389" t="str">
        <f>IF(ISERROR(VLOOKUP(B49,'NANS Data'!$D$2:$P$51,13,FALSE)),"",VLOOKUP(B49,'NANS Data'!$D$2:$P$51,13,FALSE))</f>
        <v/>
      </c>
      <c r="J49" s="629" t="str">
        <f>IF(ISERROR(VLOOKUP($B49,競技者データ入力シート!$B$8:$Q$57,16,FALSE)),"",VLOOKUP($B49,競技者データ入力シート!$B$8:$Q$57,16,FALSE))</f>
        <v/>
      </c>
      <c r="K49" s="630"/>
      <c r="L49" s="636" t="str">
        <f>IF(ISERROR(VLOOKUP($B49,競技者データ入力シート!$B$8:$AK$57,21,FALSE)),"",VLOOKUP($B49,競技者データ入力シート!$B$8:$AK$57,21,FALSE))</f>
        <v/>
      </c>
      <c r="M49" s="619"/>
      <c r="N49" s="617"/>
      <c r="O49" s="619"/>
      <c r="P49" s="617"/>
      <c r="Q49" s="619"/>
      <c r="R49" s="617"/>
      <c r="S49" s="618"/>
      <c r="T49" s="411"/>
      <c r="U49" s="411"/>
      <c r="V49" s="411"/>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c r="DG49" s="411"/>
      <c r="DH49" s="411"/>
      <c r="DI49" s="411"/>
      <c r="DJ49" s="411"/>
      <c r="DK49" s="411"/>
      <c r="DL49" s="411"/>
      <c r="DM49" s="411"/>
      <c r="DN49" s="411"/>
      <c r="DO49" s="411"/>
      <c r="DP49" s="411"/>
      <c r="DQ49" s="411"/>
      <c r="DR49" s="411"/>
      <c r="DS49" s="411"/>
      <c r="DT49" s="411"/>
      <c r="DU49" s="411"/>
      <c r="DV49" s="411"/>
      <c r="DW49" s="411"/>
      <c r="DX49" s="411"/>
      <c r="DY49" s="411"/>
      <c r="DZ49" s="411"/>
      <c r="EA49" s="411"/>
      <c r="EB49" s="411"/>
      <c r="EC49" s="411"/>
      <c r="ED49" s="411"/>
      <c r="EE49" s="411"/>
      <c r="EF49" s="411"/>
      <c r="EG49" s="411"/>
      <c r="EH49" s="411"/>
      <c r="EI49" s="411"/>
      <c r="EJ49" s="411"/>
      <c r="EK49" s="411"/>
      <c r="EL49" s="411"/>
      <c r="EM49" s="411"/>
      <c r="EN49" s="411"/>
      <c r="EO49" s="411"/>
      <c r="EP49" s="411"/>
      <c r="EQ49" s="411"/>
      <c r="ER49" s="411"/>
      <c r="ES49" s="411"/>
      <c r="ET49" s="411"/>
      <c r="EU49" s="411"/>
      <c r="EV49" s="411"/>
      <c r="EW49" s="411"/>
      <c r="EX49" s="411"/>
      <c r="EY49" s="411"/>
      <c r="EZ49" s="411"/>
      <c r="FA49" s="411"/>
      <c r="FB49" s="411"/>
      <c r="FC49" s="411"/>
      <c r="FD49" s="411"/>
      <c r="FE49" s="411"/>
      <c r="FF49" s="411"/>
      <c r="FG49" s="411"/>
      <c r="FH49" s="411"/>
      <c r="FI49" s="411"/>
      <c r="FJ49" s="411"/>
      <c r="FK49" s="411"/>
      <c r="FL49" s="411"/>
      <c r="FM49" s="411"/>
      <c r="FN49" s="411"/>
      <c r="FO49" s="411"/>
      <c r="FP49" s="411"/>
      <c r="FQ49" s="411"/>
      <c r="FR49" s="411"/>
      <c r="FS49" s="411"/>
      <c r="FT49" s="411"/>
      <c r="FU49" s="411"/>
      <c r="FV49" s="411"/>
      <c r="FW49" s="411"/>
      <c r="FX49" s="411"/>
      <c r="FY49" s="411"/>
      <c r="FZ49" s="411"/>
      <c r="GA49" s="411"/>
      <c r="GB49" s="411"/>
      <c r="GC49" s="411"/>
      <c r="GD49" s="411"/>
      <c r="GE49" s="411"/>
      <c r="GF49" s="411"/>
      <c r="GG49" s="411"/>
      <c r="GH49" s="411"/>
      <c r="GI49" s="411"/>
      <c r="GJ49" s="411"/>
      <c r="GK49" s="411"/>
      <c r="GL49" s="411"/>
      <c r="GM49" s="411"/>
      <c r="GN49" s="411"/>
      <c r="GO49" s="411"/>
      <c r="GP49" s="411"/>
      <c r="GQ49" s="411"/>
      <c r="GR49" s="411"/>
      <c r="GS49" s="411"/>
      <c r="GT49" s="411"/>
      <c r="GU49" s="411"/>
      <c r="GV49" s="411"/>
      <c r="GW49" s="411"/>
      <c r="GX49" s="411"/>
      <c r="GY49" s="411"/>
      <c r="GZ49" s="411"/>
      <c r="HA49" s="411"/>
      <c r="HB49" s="411"/>
      <c r="HC49" s="411"/>
      <c r="HD49" s="411"/>
      <c r="HE49" s="411"/>
      <c r="HF49" s="411"/>
      <c r="HG49" s="411"/>
      <c r="HH49" s="411"/>
      <c r="HI49" s="411"/>
      <c r="HJ49" s="411"/>
      <c r="HK49" s="411"/>
      <c r="HL49" s="411"/>
      <c r="HM49" s="411"/>
      <c r="HN49" s="411"/>
      <c r="HO49" s="411"/>
      <c r="HP49" s="411"/>
      <c r="HQ49" s="411"/>
      <c r="HR49" s="411"/>
      <c r="HS49" s="411"/>
      <c r="HT49" s="411"/>
      <c r="HU49" s="411"/>
      <c r="HV49" s="411"/>
      <c r="HW49" s="411"/>
      <c r="HX49" s="411"/>
      <c r="HY49" s="411"/>
      <c r="HZ49" s="411"/>
      <c r="IA49" s="411"/>
      <c r="IB49" s="411"/>
      <c r="IC49" s="411"/>
      <c r="ID49" s="411"/>
    </row>
    <row r="50" spans="1:238" ht="16.649999999999999" hidden="1" customHeight="1">
      <c r="A50" s="411"/>
      <c r="B50" s="406">
        <v>34</v>
      </c>
      <c r="C50" s="386" t="str">
        <f>IF(ISERROR(VLOOKUP(B50,'NANS Data'!$D$2:$P$51,6,FALSE)),"",VLOOKUP(B50,'NANS Data'!$D$2:$P$51,6,FALSE))</f>
        <v/>
      </c>
      <c r="D50" s="620" t="str">
        <f>IF(ISERROR(VLOOKUP(B50,'NANS Data'!$D$2:$P$51,7,FALSE)),"",VLOOKUP(B50,'NANS Data'!$D$2:$P$51,7,FALSE))</f>
        <v/>
      </c>
      <c r="E50" s="621"/>
      <c r="F50" s="622"/>
      <c r="G50" s="391" t="str">
        <f>IF(ISERROR(VLOOKUP(B50,'NANS Data'!$D$2:$P$51,12,FALSE)),"",VLOOKUP(B50,'NANS Data'!$D$2:$P$51,12,FALSE))</f>
        <v/>
      </c>
      <c r="H50" s="392" t="str">
        <f>IF(ISERROR(VLOOKUP(B50,競技者データ入力シート!$B$8:$O$57,2,FALSE)),"",VLOOKUP(B50,競技者データ入力シート!$B$8:$O$57,8,FALSE))</f>
        <v/>
      </c>
      <c r="I50" s="389" t="str">
        <f>IF(ISERROR(VLOOKUP(B50,'NANS Data'!$D$2:$P$51,13,FALSE)),"",VLOOKUP(B50,'NANS Data'!$D$2:$P$51,13,FALSE))</f>
        <v/>
      </c>
      <c r="J50" s="629" t="str">
        <f>IF(ISERROR(VLOOKUP($B50,競技者データ入力シート!$B$8:$Q$57,16,FALSE)),"",VLOOKUP($B50,競技者データ入力シート!$B$8:$Q$57,16,FALSE))</f>
        <v/>
      </c>
      <c r="K50" s="630"/>
      <c r="L50" s="636" t="str">
        <f>IF(ISERROR(VLOOKUP($B50,競技者データ入力シート!$B$8:$AK$57,21,FALSE)),"",VLOOKUP($B50,競技者データ入力シート!$B$8:$AK$57,21,FALSE))</f>
        <v/>
      </c>
      <c r="M50" s="619"/>
      <c r="N50" s="617"/>
      <c r="O50" s="619"/>
      <c r="P50" s="617"/>
      <c r="Q50" s="619"/>
      <c r="R50" s="617"/>
      <c r="S50" s="618"/>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c r="DG50" s="411"/>
      <c r="DH50" s="411"/>
      <c r="DI50" s="411"/>
      <c r="DJ50" s="411"/>
      <c r="DK50" s="411"/>
      <c r="DL50" s="411"/>
      <c r="DM50" s="411"/>
      <c r="DN50" s="411"/>
      <c r="DO50" s="411"/>
      <c r="DP50" s="411"/>
      <c r="DQ50" s="411"/>
      <c r="DR50" s="411"/>
      <c r="DS50" s="411"/>
      <c r="DT50" s="411"/>
      <c r="DU50" s="411"/>
      <c r="DV50" s="411"/>
      <c r="DW50" s="411"/>
      <c r="DX50" s="411"/>
      <c r="DY50" s="411"/>
      <c r="DZ50" s="411"/>
      <c r="EA50" s="411"/>
      <c r="EB50" s="411"/>
      <c r="EC50" s="411"/>
      <c r="ED50" s="411"/>
      <c r="EE50" s="411"/>
      <c r="EF50" s="411"/>
      <c r="EG50" s="411"/>
      <c r="EH50" s="411"/>
      <c r="EI50" s="411"/>
      <c r="EJ50" s="411"/>
      <c r="EK50" s="411"/>
      <c r="EL50" s="411"/>
      <c r="EM50" s="411"/>
      <c r="EN50" s="411"/>
      <c r="EO50" s="411"/>
      <c r="EP50" s="411"/>
      <c r="EQ50" s="411"/>
      <c r="ER50" s="411"/>
      <c r="ES50" s="411"/>
      <c r="ET50" s="411"/>
      <c r="EU50" s="411"/>
      <c r="EV50" s="411"/>
      <c r="EW50" s="411"/>
      <c r="EX50" s="411"/>
      <c r="EY50" s="411"/>
      <c r="EZ50" s="411"/>
      <c r="FA50" s="411"/>
      <c r="FB50" s="411"/>
      <c r="FC50" s="411"/>
      <c r="FD50" s="411"/>
      <c r="FE50" s="411"/>
      <c r="FF50" s="411"/>
      <c r="FG50" s="411"/>
      <c r="FH50" s="411"/>
      <c r="FI50" s="411"/>
      <c r="FJ50" s="411"/>
      <c r="FK50" s="411"/>
      <c r="FL50" s="411"/>
      <c r="FM50" s="411"/>
      <c r="FN50" s="411"/>
      <c r="FO50" s="411"/>
      <c r="FP50" s="411"/>
      <c r="FQ50" s="411"/>
      <c r="FR50" s="411"/>
      <c r="FS50" s="411"/>
      <c r="FT50" s="411"/>
      <c r="FU50" s="411"/>
      <c r="FV50" s="411"/>
      <c r="FW50" s="411"/>
      <c r="FX50" s="411"/>
      <c r="FY50" s="411"/>
      <c r="FZ50" s="411"/>
      <c r="GA50" s="411"/>
      <c r="GB50" s="411"/>
      <c r="GC50" s="411"/>
      <c r="GD50" s="411"/>
      <c r="GE50" s="411"/>
      <c r="GF50" s="411"/>
      <c r="GG50" s="411"/>
      <c r="GH50" s="411"/>
      <c r="GI50" s="411"/>
      <c r="GJ50" s="411"/>
      <c r="GK50" s="411"/>
      <c r="GL50" s="411"/>
      <c r="GM50" s="411"/>
      <c r="GN50" s="411"/>
      <c r="GO50" s="411"/>
      <c r="GP50" s="411"/>
      <c r="GQ50" s="411"/>
      <c r="GR50" s="411"/>
      <c r="GS50" s="411"/>
      <c r="GT50" s="411"/>
      <c r="GU50" s="411"/>
      <c r="GV50" s="411"/>
      <c r="GW50" s="411"/>
      <c r="GX50" s="411"/>
      <c r="GY50" s="411"/>
      <c r="GZ50" s="411"/>
      <c r="HA50" s="411"/>
      <c r="HB50" s="411"/>
      <c r="HC50" s="411"/>
      <c r="HD50" s="411"/>
      <c r="HE50" s="411"/>
      <c r="HF50" s="411"/>
      <c r="HG50" s="411"/>
      <c r="HH50" s="411"/>
      <c r="HI50" s="411"/>
      <c r="HJ50" s="411"/>
      <c r="HK50" s="411"/>
      <c r="HL50" s="411"/>
      <c r="HM50" s="411"/>
      <c r="HN50" s="411"/>
      <c r="HO50" s="411"/>
      <c r="HP50" s="411"/>
      <c r="HQ50" s="411"/>
      <c r="HR50" s="411"/>
      <c r="HS50" s="411"/>
      <c r="HT50" s="411"/>
      <c r="HU50" s="411"/>
      <c r="HV50" s="411"/>
      <c r="HW50" s="411"/>
      <c r="HX50" s="411"/>
      <c r="HY50" s="411"/>
      <c r="HZ50" s="411"/>
      <c r="IA50" s="411"/>
      <c r="IB50" s="411"/>
      <c r="IC50" s="411"/>
      <c r="ID50" s="411"/>
    </row>
    <row r="51" spans="1:238" ht="16.649999999999999" hidden="1" customHeight="1">
      <c r="A51" s="411"/>
      <c r="B51" s="407">
        <v>35</v>
      </c>
      <c r="C51" s="395" t="str">
        <f>IF(ISERROR(VLOOKUP(B51,'NANS Data'!$D$2:$P$51,6,FALSE)),"",VLOOKUP(B51,'NANS Data'!$D$2:$P$51,6,FALSE))</f>
        <v/>
      </c>
      <c r="D51" s="632" t="str">
        <f>IF(ISERROR(VLOOKUP(B51,'NANS Data'!$D$2:$P$51,7,FALSE)),"",VLOOKUP(B51,'NANS Data'!$D$2:$P$51,7,FALSE))</f>
        <v/>
      </c>
      <c r="E51" s="633"/>
      <c r="F51" s="634"/>
      <c r="G51" s="396" t="str">
        <f>IF(ISERROR(VLOOKUP(B51,'NANS Data'!$D$2:$P$51,12,FALSE)),"",VLOOKUP(B51,'NANS Data'!$D$2:$P$51,12,FALSE))</f>
        <v/>
      </c>
      <c r="H51" s="397" t="str">
        <f>IF(ISERROR(VLOOKUP(B51,競技者データ入力シート!$B$8:$O$57,2,FALSE)),"",VLOOKUP(B51,競技者データ入力シート!$B$8:$O$57,8,FALSE))</f>
        <v/>
      </c>
      <c r="I51" s="398" t="str">
        <f>IF(ISERROR(VLOOKUP(B51,'NANS Data'!$D$2:$P$51,13,FALSE)),"",VLOOKUP(B51,'NANS Data'!$D$2:$P$51,13,FALSE))</f>
        <v/>
      </c>
      <c r="J51" s="635" t="str">
        <f>IF(ISERROR(VLOOKUP($B51,競技者データ入力シート!$B$8:$Q$57,16,FALSE)),"",VLOOKUP($B51,競技者データ入力シート!$B$8:$Q$57,16,FALSE))</f>
        <v/>
      </c>
      <c r="K51" s="615"/>
      <c r="L51" s="631" t="str">
        <f>IF(ISERROR(VLOOKUP($B51,競技者データ入力シート!$B$8:$AK$57,21,FALSE)),"",VLOOKUP($B51,競技者データ入力シート!$B$8:$AK$57,21,FALSE))</f>
        <v/>
      </c>
      <c r="M51" s="615"/>
      <c r="N51" s="614"/>
      <c r="O51" s="615"/>
      <c r="P51" s="614"/>
      <c r="Q51" s="615"/>
      <c r="R51" s="614"/>
      <c r="S51" s="616"/>
      <c r="T51" s="411"/>
      <c r="U51" s="411"/>
      <c r="V51" s="411"/>
      <c r="W51" s="411"/>
      <c r="X51" s="411"/>
      <c r="Y51" s="411"/>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c r="CD51" s="411"/>
      <c r="CE51" s="411"/>
      <c r="CF51" s="411"/>
      <c r="CG51" s="411"/>
      <c r="CH51" s="411"/>
      <c r="CI51" s="411"/>
      <c r="CJ51" s="411"/>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c r="DG51" s="411"/>
      <c r="DH51" s="411"/>
      <c r="DI51" s="411"/>
      <c r="DJ51" s="411"/>
      <c r="DK51" s="411"/>
      <c r="DL51" s="411"/>
      <c r="DM51" s="411"/>
      <c r="DN51" s="411"/>
      <c r="DO51" s="411"/>
      <c r="DP51" s="411"/>
      <c r="DQ51" s="411"/>
      <c r="DR51" s="411"/>
      <c r="DS51" s="411"/>
      <c r="DT51" s="411"/>
      <c r="DU51" s="411"/>
      <c r="DV51" s="411"/>
      <c r="DW51" s="411"/>
      <c r="DX51" s="411"/>
      <c r="DY51" s="411"/>
      <c r="DZ51" s="411"/>
      <c r="EA51" s="411"/>
      <c r="EB51" s="411"/>
      <c r="EC51" s="411"/>
      <c r="ED51" s="411"/>
      <c r="EE51" s="411"/>
      <c r="EF51" s="411"/>
      <c r="EG51" s="411"/>
      <c r="EH51" s="411"/>
      <c r="EI51" s="411"/>
      <c r="EJ51" s="411"/>
      <c r="EK51" s="411"/>
      <c r="EL51" s="411"/>
      <c r="EM51" s="411"/>
      <c r="EN51" s="411"/>
      <c r="EO51" s="411"/>
      <c r="EP51" s="411"/>
      <c r="EQ51" s="411"/>
      <c r="ER51" s="411"/>
      <c r="ES51" s="411"/>
      <c r="ET51" s="411"/>
      <c r="EU51" s="411"/>
      <c r="EV51" s="411"/>
      <c r="EW51" s="411"/>
      <c r="EX51" s="411"/>
      <c r="EY51" s="411"/>
      <c r="EZ51" s="411"/>
      <c r="FA51" s="411"/>
      <c r="FB51" s="411"/>
      <c r="FC51" s="411"/>
      <c r="FD51" s="411"/>
      <c r="FE51" s="411"/>
      <c r="FF51" s="411"/>
      <c r="FG51" s="411"/>
      <c r="FH51" s="411"/>
      <c r="FI51" s="411"/>
      <c r="FJ51" s="411"/>
      <c r="FK51" s="411"/>
      <c r="FL51" s="411"/>
      <c r="FM51" s="411"/>
      <c r="FN51" s="411"/>
      <c r="FO51" s="411"/>
      <c r="FP51" s="411"/>
      <c r="FQ51" s="411"/>
      <c r="FR51" s="411"/>
      <c r="FS51" s="411"/>
      <c r="FT51" s="411"/>
      <c r="FU51" s="411"/>
      <c r="FV51" s="411"/>
      <c r="FW51" s="411"/>
      <c r="FX51" s="411"/>
      <c r="FY51" s="411"/>
      <c r="FZ51" s="411"/>
      <c r="GA51" s="411"/>
      <c r="GB51" s="411"/>
      <c r="GC51" s="411"/>
      <c r="GD51" s="411"/>
      <c r="GE51" s="411"/>
      <c r="GF51" s="411"/>
      <c r="GG51" s="411"/>
      <c r="GH51" s="411"/>
      <c r="GI51" s="411"/>
      <c r="GJ51" s="411"/>
      <c r="GK51" s="411"/>
      <c r="GL51" s="411"/>
      <c r="GM51" s="411"/>
      <c r="GN51" s="411"/>
      <c r="GO51" s="411"/>
      <c r="GP51" s="411"/>
      <c r="GQ51" s="411"/>
      <c r="GR51" s="411"/>
      <c r="GS51" s="411"/>
      <c r="GT51" s="411"/>
      <c r="GU51" s="411"/>
      <c r="GV51" s="411"/>
      <c r="GW51" s="411"/>
      <c r="GX51" s="411"/>
      <c r="GY51" s="411"/>
      <c r="GZ51" s="411"/>
      <c r="HA51" s="411"/>
      <c r="HB51" s="411"/>
      <c r="HC51" s="411"/>
      <c r="HD51" s="411"/>
      <c r="HE51" s="411"/>
      <c r="HF51" s="411"/>
      <c r="HG51" s="411"/>
      <c r="HH51" s="411"/>
      <c r="HI51" s="411"/>
      <c r="HJ51" s="411"/>
      <c r="HK51" s="411"/>
      <c r="HL51" s="411"/>
      <c r="HM51" s="411"/>
      <c r="HN51" s="411"/>
      <c r="HO51" s="411"/>
      <c r="HP51" s="411"/>
      <c r="HQ51" s="411"/>
      <c r="HR51" s="411"/>
      <c r="HS51" s="411"/>
      <c r="HT51" s="411"/>
      <c r="HU51" s="411"/>
      <c r="HV51" s="411"/>
      <c r="HW51" s="411"/>
      <c r="HX51" s="411"/>
      <c r="HY51" s="411"/>
      <c r="HZ51" s="411"/>
      <c r="IA51" s="411"/>
      <c r="IB51" s="411"/>
      <c r="IC51" s="411"/>
      <c r="ID51" s="411"/>
    </row>
    <row r="52" spans="1:238" ht="16.649999999999999" hidden="1" customHeight="1">
      <c r="A52" s="411"/>
      <c r="B52" s="405">
        <v>36</v>
      </c>
      <c r="C52" s="386" t="str">
        <f>IF(ISERROR(VLOOKUP(B52,'NANS Data'!$D$2:$P$51,6,FALSE)),"",VLOOKUP(B52,'NANS Data'!$D$2:$P$51,6,FALSE))</f>
        <v/>
      </c>
      <c r="D52" s="620" t="str">
        <f>IF(ISERROR(VLOOKUP(B52,'NANS Data'!$D$2:$P$51,7,FALSE)),"",VLOOKUP(B52,'NANS Data'!$D$2:$P$51,7,FALSE))</f>
        <v/>
      </c>
      <c r="E52" s="621"/>
      <c r="F52" s="622"/>
      <c r="G52" s="391" t="str">
        <f>IF(ISERROR(VLOOKUP(B52,'NANS Data'!$D$2:$P$51,12,FALSE)),"",VLOOKUP(B52,'NANS Data'!$D$2:$P$51,12,FALSE))</f>
        <v/>
      </c>
      <c r="H52" s="392" t="str">
        <f>IF(ISERROR(VLOOKUP(B52,競技者データ入力シート!$B$8:$O$57,2,FALSE)),"",VLOOKUP(B52,競技者データ入力シート!$B$8:$O$57,8,FALSE))</f>
        <v/>
      </c>
      <c r="I52" s="389" t="str">
        <f>IF(ISERROR(VLOOKUP(B52,'NANS Data'!$D$2:$P$51,13,FALSE)),"",VLOOKUP(B52,'NANS Data'!$D$2:$P$51,13,FALSE))</f>
        <v/>
      </c>
      <c r="J52" s="629" t="str">
        <f>IF(ISERROR(VLOOKUP($B52,競技者データ入力シート!$B$8:$Q$57,16,FALSE)),"",VLOOKUP($B52,競技者データ入力シート!$B$8:$Q$57,16,FALSE))</f>
        <v/>
      </c>
      <c r="K52" s="630"/>
      <c r="L52" s="636" t="str">
        <f>IF(ISERROR(VLOOKUP($B52,競技者データ入力シート!$B$8:$AK$57,21,FALSE)),"",VLOOKUP($B52,競技者データ入力シート!$B$8:$AK$57,21,FALSE))</f>
        <v/>
      </c>
      <c r="M52" s="619"/>
      <c r="N52" s="617"/>
      <c r="O52" s="619"/>
      <c r="P52" s="617"/>
      <c r="Q52" s="619"/>
      <c r="R52" s="617"/>
      <c r="S52" s="618"/>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11"/>
      <c r="CJ52" s="411"/>
      <c r="CK52" s="411"/>
      <c r="CL52" s="411"/>
      <c r="CM52" s="411"/>
      <c r="CN52" s="411"/>
      <c r="CO52" s="411"/>
      <c r="CP52" s="411"/>
      <c r="CQ52" s="411"/>
      <c r="CR52" s="411"/>
      <c r="CS52" s="411"/>
      <c r="CT52" s="411"/>
      <c r="CU52" s="411"/>
      <c r="CV52" s="411"/>
      <c r="CW52" s="411"/>
      <c r="CX52" s="411"/>
      <c r="CY52" s="411"/>
      <c r="CZ52" s="411"/>
      <c r="DA52" s="411"/>
      <c r="DB52" s="411"/>
      <c r="DC52" s="411"/>
      <c r="DD52" s="411"/>
      <c r="DE52" s="411"/>
      <c r="DF52" s="411"/>
      <c r="DG52" s="411"/>
      <c r="DH52" s="411"/>
      <c r="DI52" s="411"/>
      <c r="DJ52" s="411"/>
      <c r="DK52" s="411"/>
      <c r="DL52" s="411"/>
      <c r="DM52" s="411"/>
      <c r="DN52" s="411"/>
      <c r="DO52" s="411"/>
      <c r="DP52" s="411"/>
      <c r="DQ52" s="411"/>
      <c r="DR52" s="411"/>
      <c r="DS52" s="411"/>
      <c r="DT52" s="411"/>
      <c r="DU52" s="411"/>
      <c r="DV52" s="411"/>
      <c r="DW52" s="411"/>
      <c r="DX52" s="411"/>
      <c r="DY52" s="411"/>
      <c r="DZ52" s="411"/>
      <c r="EA52" s="411"/>
      <c r="EB52" s="411"/>
      <c r="EC52" s="411"/>
      <c r="ED52" s="411"/>
      <c r="EE52" s="411"/>
      <c r="EF52" s="411"/>
      <c r="EG52" s="411"/>
      <c r="EH52" s="411"/>
      <c r="EI52" s="411"/>
      <c r="EJ52" s="411"/>
      <c r="EK52" s="411"/>
      <c r="EL52" s="411"/>
      <c r="EM52" s="411"/>
      <c r="EN52" s="411"/>
      <c r="EO52" s="411"/>
      <c r="EP52" s="411"/>
      <c r="EQ52" s="411"/>
      <c r="ER52" s="411"/>
      <c r="ES52" s="411"/>
      <c r="ET52" s="411"/>
      <c r="EU52" s="411"/>
      <c r="EV52" s="411"/>
      <c r="EW52" s="411"/>
      <c r="EX52" s="411"/>
      <c r="EY52" s="411"/>
      <c r="EZ52" s="411"/>
      <c r="FA52" s="411"/>
      <c r="FB52" s="411"/>
      <c r="FC52" s="411"/>
      <c r="FD52" s="411"/>
      <c r="FE52" s="411"/>
      <c r="FF52" s="411"/>
      <c r="FG52" s="411"/>
      <c r="FH52" s="411"/>
      <c r="FI52" s="411"/>
      <c r="FJ52" s="411"/>
      <c r="FK52" s="411"/>
      <c r="FL52" s="411"/>
      <c r="FM52" s="411"/>
      <c r="FN52" s="411"/>
      <c r="FO52" s="411"/>
      <c r="FP52" s="411"/>
      <c r="FQ52" s="411"/>
      <c r="FR52" s="411"/>
      <c r="FS52" s="411"/>
      <c r="FT52" s="411"/>
      <c r="FU52" s="411"/>
      <c r="FV52" s="411"/>
      <c r="FW52" s="411"/>
      <c r="FX52" s="411"/>
      <c r="FY52" s="411"/>
      <c r="FZ52" s="411"/>
      <c r="GA52" s="411"/>
      <c r="GB52" s="411"/>
      <c r="GC52" s="411"/>
      <c r="GD52" s="411"/>
      <c r="GE52" s="411"/>
      <c r="GF52" s="411"/>
      <c r="GG52" s="411"/>
      <c r="GH52" s="411"/>
      <c r="GI52" s="411"/>
      <c r="GJ52" s="411"/>
      <c r="GK52" s="411"/>
      <c r="GL52" s="411"/>
      <c r="GM52" s="411"/>
      <c r="GN52" s="411"/>
      <c r="GO52" s="411"/>
      <c r="GP52" s="411"/>
      <c r="GQ52" s="411"/>
      <c r="GR52" s="411"/>
      <c r="GS52" s="411"/>
      <c r="GT52" s="411"/>
      <c r="GU52" s="411"/>
      <c r="GV52" s="411"/>
      <c r="GW52" s="411"/>
      <c r="GX52" s="411"/>
      <c r="GY52" s="411"/>
      <c r="GZ52" s="411"/>
      <c r="HA52" s="411"/>
      <c r="HB52" s="411"/>
      <c r="HC52" s="411"/>
      <c r="HD52" s="411"/>
      <c r="HE52" s="411"/>
      <c r="HF52" s="411"/>
      <c r="HG52" s="411"/>
      <c r="HH52" s="411"/>
      <c r="HI52" s="411"/>
      <c r="HJ52" s="411"/>
      <c r="HK52" s="411"/>
      <c r="HL52" s="411"/>
      <c r="HM52" s="411"/>
      <c r="HN52" s="411"/>
      <c r="HO52" s="411"/>
      <c r="HP52" s="411"/>
      <c r="HQ52" s="411"/>
      <c r="HR52" s="411"/>
      <c r="HS52" s="411"/>
      <c r="HT52" s="411"/>
      <c r="HU52" s="411"/>
      <c r="HV52" s="411"/>
      <c r="HW52" s="411"/>
      <c r="HX52" s="411"/>
      <c r="HY52" s="411"/>
      <c r="HZ52" s="411"/>
      <c r="IA52" s="411"/>
      <c r="IB52" s="411"/>
      <c r="IC52" s="411"/>
      <c r="ID52" s="411"/>
    </row>
    <row r="53" spans="1:238" ht="16.649999999999999" hidden="1" customHeight="1">
      <c r="A53" s="411"/>
      <c r="B53" s="406">
        <v>37</v>
      </c>
      <c r="C53" s="386" t="str">
        <f>IF(ISERROR(VLOOKUP(B53,'NANS Data'!$D$2:$P$51,6,FALSE)),"",VLOOKUP(B53,'NANS Data'!$D$2:$P$51,6,FALSE))</f>
        <v/>
      </c>
      <c r="D53" s="620" t="str">
        <f>IF(ISERROR(VLOOKUP(B53,'NANS Data'!$D$2:$P$51,7,FALSE)),"",VLOOKUP(B53,'NANS Data'!$D$2:$P$51,7,FALSE))</f>
        <v/>
      </c>
      <c r="E53" s="621"/>
      <c r="F53" s="622"/>
      <c r="G53" s="391" t="str">
        <f>IF(ISERROR(VLOOKUP(B53,'NANS Data'!$D$2:$P$51,12,FALSE)),"",VLOOKUP(B53,'NANS Data'!$D$2:$P$51,12,FALSE))</f>
        <v/>
      </c>
      <c r="H53" s="392" t="str">
        <f>IF(ISERROR(VLOOKUP(B53,競技者データ入力シート!$B$8:$O$57,2,FALSE)),"",VLOOKUP(B53,競技者データ入力シート!$B$8:$O$57,8,FALSE))</f>
        <v/>
      </c>
      <c r="I53" s="389" t="str">
        <f>IF(ISERROR(VLOOKUP(B53,'NANS Data'!$D$2:$P$51,13,FALSE)),"",VLOOKUP(B53,'NANS Data'!$D$2:$P$51,13,FALSE))</f>
        <v/>
      </c>
      <c r="J53" s="629" t="str">
        <f>IF(ISERROR(VLOOKUP($B53,競技者データ入力シート!$B$8:$Q$57,16,FALSE)),"",VLOOKUP($B53,競技者データ入力シート!$B$8:$Q$57,16,FALSE))</f>
        <v/>
      </c>
      <c r="K53" s="630"/>
      <c r="L53" s="636" t="str">
        <f>IF(ISERROR(VLOOKUP($B53,競技者データ入力シート!$B$8:$AK$57,21,FALSE)),"",VLOOKUP($B53,競技者データ入力シート!$B$8:$AK$57,21,FALSE))</f>
        <v/>
      </c>
      <c r="M53" s="619"/>
      <c r="N53" s="617"/>
      <c r="O53" s="619"/>
      <c r="P53" s="617"/>
      <c r="Q53" s="619"/>
      <c r="R53" s="617"/>
      <c r="S53" s="618"/>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c r="DG53" s="411"/>
      <c r="DH53" s="411"/>
      <c r="DI53" s="411"/>
      <c r="DJ53" s="411"/>
      <c r="DK53" s="411"/>
      <c r="DL53" s="411"/>
      <c r="DM53" s="411"/>
      <c r="DN53" s="411"/>
      <c r="DO53" s="411"/>
      <c r="DP53" s="411"/>
      <c r="DQ53" s="411"/>
      <c r="DR53" s="411"/>
      <c r="DS53" s="411"/>
      <c r="DT53" s="411"/>
      <c r="DU53" s="411"/>
      <c r="DV53" s="411"/>
      <c r="DW53" s="411"/>
      <c r="DX53" s="411"/>
      <c r="DY53" s="411"/>
      <c r="DZ53" s="411"/>
      <c r="EA53" s="411"/>
      <c r="EB53" s="411"/>
      <c r="EC53" s="411"/>
      <c r="ED53" s="411"/>
      <c r="EE53" s="411"/>
      <c r="EF53" s="411"/>
      <c r="EG53" s="411"/>
      <c r="EH53" s="411"/>
      <c r="EI53" s="411"/>
      <c r="EJ53" s="411"/>
      <c r="EK53" s="411"/>
      <c r="EL53" s="411"/>
      <c r="EM53" s="411"/>
      <c r="EN53" s="411"/>
      <c r="EO53" s="411"/>
      <c r="EP53" s="411"/>
      <c r="EQ53" s="411"/>
      <c r="ER53" s="411"/>
      <c r="ES53" s="411"/>
      <c r="ET53" s="411"/>
      <c r="EU53" s="411"/>
      <c r="EV53" s="411"/>
      <c r="EW53" s="411"/>
      <c r="EX53" s="411"/>
      <c r="EY53" s="411"/>
      <c r="EZ53" s="411"/>
      <c r="FA53" s="411"/>
      <c r="FB53" s="411"/>
      <c r="FC53" s="411"/>
      <c r="FD53" s="411"/>
      <c r="FE53" s="411"/>
      <c r="FF53" s="411"/>
      <c r="FG53" s="411"/>
      <c r="FH53" s="411"/>
      <c r="FI53" s="411"/>
      <c r="FJ53" s="411"/>
      <c r="FK53" s="411"/>
      <c r="FL53" s="411"/>
      <c r="FM53" s="411"/>
      <c r="FN53" s="411"/>
      <c r="FO53" s="411"/>
      <c r="FP53" s="411"/>
      <c r="FQ53" s="411"/>
      <c r="FR53" s="411"/>
      <c r="FS53" s="411"/>
      <c r="FT53" s="411"/>
      <c r="FU53" s="411"/>
      <c r="FV53" s="411"/>
      <c r="FW53" s="411"/>
      <c r="FX53" s="411"/>
      <c r="FY53" s="411"/>
      <c r="FZ53" s="411"/>
      <c r="GA53" s="411"/>
      <c r="GB53" s="411"/>
      <c r="GC53" s="411"/>
      <c r="GD53" s="411"/>
      <c r="GE53" s="411"/>
      <c r="GF53" s="411"/>
      <c r="GG53" s="411"/>
      <c r="GH53" s="411"/>
      <c r="GI53" s="411"/>
      <c r="GJ53" s="411"/>
      <c r="GK53" s="411"/>
      <c r="GL53" s="411"/>
      <c r="GM53" s="411"/>
      <c r="GN53" s="411"/>
      <c r="GO53" s="411"/>
      <c r="GP53" s="411"/>
      <c r="GQ53" s="411"/>
      <c r="GR53" s="411"/>
      <c r="GS53" s="411"/>
      <c r="GT53" s="411"/>
      <c r="GU53" s="411"/>
      <c r="GV53" s="411"/>
      <c r="GW53" s="411"/>
      <c r="GX53" s="411"/>
      <c r="GY53" s="411"/>
      <c r="GZ53" s="411"/>
      <c r="HA53" s="411"/>
      <c r="HB53" s="411"/>
      <c r="HC53" s="411"/>
      <c r="HD53" s="411"/>
      <c r="HE53" s="411"/>
      <c r="HF53" s="411"/>
      <c r="HG53" s="411"/>
      <c r="HH53" s="411"/>
      <c r="HI53" s="411"/>
      <c r="HJ53" s="411"/>
      <c r="HK53" s="411"/>
      <c r="HL53" s="411"/>
      <c r="HM53" s="411"/>
      <c r="HN53" s="411"/>
      <c r="HO53" s="411"/>
      <c r="HP53" s="411"/>
      <c r="HQ53" s="411"/>
      <c r="HR53" s="411"/>
      <c r="HS53" s="411"/>
      <c r="HT53" s="411"/>
      <c r="HU53" s="411"/>
      <c r="HV53" s="411"/>
      <c r="HW53" s="411"/>
      <c r="HX53" s="411"/>
      <c r="HY53" s="411"/>
      <c r="HZ53" s="411"/>
      <c r="IA53" s="411"/>
      <c r="IB53" s="411"/>
      <c r="IC53" s="411"/>
      <c r="ID53" s="411"/>
    </row>
    <row r="54" spans="1:238" ht="16.649999999999999" hidden="1" customHeight="1">
      <c r="A54" s="411"/>
      <c r="B54" s="406">
        <v>38</v>
      </c>
      <c r="C54" s="386" t="str">
        <f>IF(ISERROR(VLOOKUP(B54,'NANS Data'!$D$2:$P$51,6,FALSE)),"",VLOOKUP(B54,'NANS Data'!$D$2:$P$51,6,FALSE))</f>
        <v/>
      </c>
      <c r="D54" s="620" t="str">
        <f>IF(ISERROR(VLOOKUP(B54,'NANS Data'!$D$2:$P$51,7,FALSE)),"",VLOOKUP(B54,'NANS Data'!$D$2:$P$51,7,FALSE))</f>
        <v/>
      </c>
      <c r="E54" s="621"/>
      <c r="F54" s="622"/>
      <c r="G54" s="391" t="str">
        <f>IF(ISERROR(VLOOKUP(B54,'NANS Data'!$D$2:$P$51,12,FALSE)),"",VLOOKUP(B54,'NANS Data'!$D$2:$P$51,12,FALSE))</f>
        <v/>
      </c>
      <c r="H54" s="392" t="str">
        <f>IF(ISERROR(VLOOKUP(B54,競技者データ入力シート!$B$8:$O$57,2,FALSE)),"",VLOOKUP(B54,競技者データ入力シート!$B$8:$O$57,8,FALSE))</f>
        <v/>
      </c>
      <c r="I54" s="389" t="str">
        <f>IF(ISERROR(VLOOKUP(B54,'NANS Data'!$D$2:$P$51,13,FALSE)),"",VLOOKUP(B54,'NANS Data'!$D$2:$P$51,13,FALSE))</f>
        <v/>
      </c>
      <c r="J54" s="629" t="str">
        <f>IF(ISERROR(VLOOKUP($B54,競技者データ入力シート!$B$8:$Q$57,16,FALSE)),"",VLOOKUP($B54,競技者データ入力シート!$B$8:$Q$57,16,FALSE))</f>
        <v/>
      </c>
      <c r="K54" s="630"/>
      <c r="L54" s="636" t="str">
        <f>IF(ISERROR(VLOOKUP($B54,競技者データ入力シート!$B$8:$AK$57,21,FALSE)),"",VLOOKUP($B54,競技者データ入力シート!$B$8:$AK$57,21,FALSE))</f>
        <v/>
      </c>
      <c r="M54" s="619"/>
      <c r="N54" s="617"/>
      <c r="O54" s="619"/>
      <c r="P54" s="617"/>
      <c r="Q54" s="619"/>
      <c r="R54" s="617"/>
      <c r="S54" s="618"/>
      <c r="T54" s="411"/>
      <c r="U54" s="411"/>
      <c r="V54" s="411"/>
      <c r="W54" s="411"/>
      <c r="X54" s="411"/>
      <c r="Y54" s="411"/>
      <c r="Z54" s="411"/>
      <c r="AA54" s="411"/>
      <c r="AB54" s="411"/>
      <c r="AC54" s="411"/>
      <c r="AD54" s="411"/>
      <c r="AE54" s="411"/>
      <c r="AF54" s="411"/>
      <c r="AG54" s="411"/>
      <c r="AH54" s="411"/>
      <c r="AI54" s="411"/>
      <c r="AJ54" s="411"/>
      <c r="AK54" s="411"/>
      <c r="AL54" s="411"/>
      <c r="AM54" s="411"/>
      <c r="AN54" s="411"/>
      <c r="AO54" s="411"/>
      <c r="AP54" s="411"/>
      <c r="AQ54" s="411"/>
      <c r="AR54" s="411"/>
      <c r="AS54" s="411"/>
      <c r="AT54" s="411"/>
      <c r="AU54" s="411"/>
      <c r="AV54" s="411"/>
      <c r="AW54" s="411"/>
      <c r="AX54" s="411"/>
      <c r="AY54" s="411"/>
      <c r="AZ54" s="411"/>
      <c r="BA54" s="411"/>
      <c r="BB54" s="411"/>
      <c r="BC54" s="411"/>
      <c r="BD54" s="411"/>
      <c r="BE54" s="411"/>
      <c r="BF54" s="411"/>
      <c r="BG54" s="411"/>
      <c r="BH54" s="411"/>
      <c r="BI54" s="411"/>
      <c r="BJ54" s="411"/>
      <c r="BK54" s="411"/>
      <c r="BL54" s="411"/>
      <c r="BM54" s="411"/>
      <c r="BN54" s="411"/>
      <c r="BO54" s="411"/>
      <c r="BP54" s="411"/>
      <c r="BQ54" s="411"/>
      <c r="BR54" s="411"/>
      <c r="BS54" s="411"/>
      <c r="BT54" s="411"/>
      <c r="BU54" s="411"/>
      <c r="BV54" s="411"/>
      <c r="BW54" s="411"/>
      <c r="BX54" s="411"/>
      <c r="BY54" s="411"/>
      <c r="BZ54" s="411"/>
      <c r="CA54" s="411"/>
      <c r="CB54" s="411"/>
      <c r="CC54" s="411"/>
      <c r="CD54" s="411"/>
      <c r="CE54" s="411"/>
      <c r="CF54" s="411"/>
      <c r="CG54" s="411"/>
      <c r="CH54" s="411"/>
      <c r="CI54" s="411"/>
      <c r="CJ54" s="411"/>
      <c r="CK54" s="411"/>
      <c r="CL54" s="411"/>
      <c r="CM54" s="411"/>
      <c r="CN54" s="411"/>
      <c r="CO54" s="411"/>
      <c r="CP54" s="411"/>
      <c r="CQ54" s="411"/>
      <c r="CR54" s="411"/>
      <c r="CS54" s="411"/>
      <c r="CT54" s="411"/>
      <c r="CU54" s="411"/>
      <c r="CV54" s="411"/>
      <c r="CW54" s="411"/>
      <c r="CX54" s="411"/>
      <c r="CY54" s="411"/>
      <c r="CZ54" s="411"/>
      <c r="DA54" s="411"/>
      <c r="DB54" s="411"/>
      <c r="DC54" s="411"/>
      <c r="DD54" s="411"/>
      <c r="DE54" s="411"/>
      <c r="DF54" s="411"/>
      <c r="DG54" s="411"/>
      <c r="DH54" s="411"/>
      <c r="DI54" s="411"/>
      <c r="DJ54" s="411"/>
      <c r="DK54" s="411"/>
      <c r="DL54" s="411"/>
      <c r="DM54" s="411"/>
      <c r="DN54" s="411"/>
      <c r="DO54" s="411"/>
      <c r="DP54" s="411"/>
      <c r="DQ54" s="411"/>
      <c r="DR54" s="411"/>
      <c r="DS54" s="411"/>
      <c r="DT54" s="411"/>
      <c r="DU54" s="411"/>
      <c r="DV54" s="411"/>
      <c r="DW54" s="411"/>
      <c r="DX54" s="411"/>
      <c r="DY54" s="411"/>
      <c r="DZ54" s="411"/>
      <c r="EA54" s="411"/>
      <c r="EB54" s="411"/>
      <c r="EC54" s="411"/>
      <c r="ED54" s="411"/>
      <c r="EE54" s="411"/>
      <c r="EF54" s="411"/>
      <c r="EG54" s="411"/>
      <c r="EH54" s="411"/>
      <c r="EI54" s="411"/>
      <c r="EJ54" s="411"/>
      <c r="EK54" s="411"/>
      <c r="EL54" s="411"/>
      <c r="EM54" s="411"/>
      <c r="EN54" s="411"/>
      <c r="EO54" s="411"/>
      <c r="EP54" s="411"/>
      <c r="EQ54" s="411"/>
      <c r="ER54" s="411"/>
      <c r="ES54" s="411"/>
      <c r="ET54" s="411"/>
      <c r="EU54" s="411"/>
      <c r="EV54" s="411"/>
      <c r="EW54" s="411"/>
      <c r="EX54" s="411"/>
      <c r="EY54" s="411"/>
      <c r="EZ54" s="411"/>
      <c r="FA54" s="411"/>
      <c r="FB54" s="411"/>
      <c r="FC54" s="411"/>
      <c r="FD54" s="411"/>
      <c r="FE54" s="411"/>
      <c r="FF54" s="411"/>
      <c r="FG54" s="411"/>
      <c r="FH54" s="411"/>
      <c r="FI54" s="411"/>
      <c r="FJ54" s="411"/>
      <c r="FK54" s="411"/>
      <c r="FL54" s="411"/>
      <c r="FM54" s="411"/>
      <c r="FN54" s="411"/>
      <c r="FO54" s="411"/>
      <c r="FP54" s="411"/>
      <c r="FQ54" s="411"/>
      <c r="FR54" s="411"/>
      <c r="FS54" s="411"/>
      <c r="FT54" s="411"/>
      <c r="FU54" s="411"/>
      <c r="FV54" s="411"/>
      <c r="FW54" s="411"/>
      <c r="FX54" s="411"/>
      <c r="FY54" s="411"/>
      <c r="FZ54" s="411"/>
      <c r="GA54" s="411"/>
      <c r="GB54" s="411"/>
      <c r="GC54" s="411"/>
      <c r="GD54" s="411"/>
      <c r="GE54" s="411"/>
      <c r="GF54" s="411"/>
      <c r="GG54" s="411"/>
      <c r="GH54" s="411"/>
      <c r="GI54" s="411"/>
      <c r="GJ54" s="411"/>
      <c r="GK54" s="411"/>
      <c r="GL54" s="411"/>
      <c r="GM54" s="411"/>
      <c r="GN54" s="411"/>
      <c r="GO54" s="411"/>
      <c r="GP54" s="411"/>
      <c r="GQ54" s="411"/>
      <c r="GR54" s="411"/>
      <c r="GS54" s="411"/>
      <c r="GT54" s="411"/>
      <c r="GU54" s="411"/>
      <c r="GV54" s="411"/>
      <c r="GW54" s="411"/>
      <c r="GX54" s="411"/>
      <c r="GY54" s="411"/>
      <c r="GZ54" s="411"/>
      <c r="HA54" s="411"/>
      <c r="HB54" s="411"/>
      <c r="HC54" s="411"/>
      <c r="HD54" s="411"/>
      <c r="HE54" s="411"/>
      <c r="HF54" s="411"/>
      <c r="HG54" s="411"/>
      <c r="HH54" s="411"/>
      <c r="HI54" s="411"/>
      <c r="HJ54" s="411"/>
      <c r="HK54" s="411"/>
      <c r="HL54" s="411"/>
      <c r="HM54" s="411"/>
      <c r="HN54" s="411"/>
      <c r="HO54" s="411"/>
      <c r="HP54" s="411"/>
      <c r="HQ54" s="411"/>
      <c r="HR54" s="411"/>
      <c r="HS54" s="411"/>
      <c r="HT54" s="411"/>
      <c r="HU54" s="411"/>
      <c r="HV54" s="411"/>
      <c r="HW54" s="411"/>
      <c r="HX54" s="411"/>
      <c r="HY54" s="411"/>
      <c r="HZ54" s="411"/>
      <c r="IA54" s="411"/>
      <c r="IB54" s="411"/>
      <c r="IC54" s="411"/>
      <c r="ID54" s="411"/>
    </row>
    <row r="55" spans="1:238" ht="16.649999999999999" hidden="1" customHeight="1">
      <c r="A55" s="411"/>
      <c r="B55" s="406">
        <v>39</v>
      </c>
      <c r="C55" s="386" t="str">
        <f>IF(ISERROR(VLOOKUP(B55,'NANS Data'!$D$2:$P$51,6,FALSE)),"",VLOOKUP(B55,'NANS Data'!$D$2:$P$51,6,FALSE))</f>
        <v/>
      </c>
      <c r="D55" s="620" t="str">
        <f>IF(ISERROR(VLOOKUP(B55,'NANS Data'!$D$2:$P$51,7,FALSE)),"",VLOOKUP(B55,'NANS Data'!$D$2:$P$51,7,FALSE))</f>
        <v/>
      </c>
      <c r="E55" s="621"/>
      <c r="F55" s="622"/>
      <c r="G55" s="391" t="str">
        <f>IF(ISERROR(VLOOKUP(B55,'NANS Data'!$D$2:$P$51,12,FALSE)),"",VLOOKUP(B55,'NANS Data'!$D$2:$P$51,12,FALSE))</f>
        <v/>
      </c>
      <c r="H55" s="392" t="str">
        <f>IF(ISERROR(VLOOKUP(B55,競技者データ入力シート!$B$8:$O$57,2,FALSE)),"",VLOOKUP(B55,競技者データ入力シート!$B$8:$O$57,8,FALSE))</f>
        <v/>
      </c>
      <c r="I55" s="389" t="str">
        <f>IF(ISERROR(VLOOKUP(B55,'NANS Data'!$D$2:$P$51,13,FALSE)),"",VLOOKUP(B55,'NANS Data'!$D$2:$P$51,13,FALSE))</f>
        <v/>
      </c>
      <c r="J55" s="629" t="str">
        <f>IF(ISERROR(VLOOKUP($B55,競技者データ入力シート!$B$8:$Q$57,16,FALSE)),"",VLOOKUP($B55,競技者データ入力シート!$B$8:$Q$57,16,FALSE))</f>
        <v/>
      </c>
      <c r="K55" s="630"/>
      <c r="L55" s="636" t="str">
        <f>IF(ISERROR(VLOOKUP($B55,競技者データ入力シート!$B$8:$AK$57,21,FALSE)),"",VLOOKUP($B55,競技者データ入力シート!$B$8:$AK$57,21,FALSE))</f>
        <v/>
      </c>
      <c r="M55" s="619"/>
      <c r="N55" s="617"/>
      <c r="O55" s="619"/>
      <c r="P55" s="617"/>
      <c r="Q55" s="619"/>
      <c r="R55" s="617"/>
      <c r="S55" s="618"/>
      <c r="T55" s="411"/>
      <c r="U55" s="411"/>
      <c r="V55" s="411"/>
      <c r="W55" s="411"/>
      <c r="X55" s="411"/>
      <c r="Y55" s="411"/>
      <c r="Z55" s="411"/>
      <c r="AA55" s="411"/>
      <c r="AB55" s="411"/>
      <c r="AC55" s="411"/>
      <c r="AD55" s="411"/>
      <c r="AE55" s="411"/>
      <c r="AF55" s="411"/>
      <c r="AG55" s="411"/>
      <c r="AH55" s="411"/>
      <c r="AI55" s="411"/>
      <c r="AJ55" s="411"/>
      <c r="AK55" s="411"/>
      <c r="AL55" s="411"/>
      <c r="AM55" s="411"/>
      <c r="AN55" s="411"/>
      <c r="AO55" s="411"/>
      <c r="AP55" s="411"/>
      <c r="AQ55" s="411"/>
      <c r="AR55" s="411"/>
      <c r="AS55" s="411"/>
      <c r="AT55" s="411"/>
      <c r="AU55" s="411"/>
      <c r="AV55" s="411"/>
      <c r="AW55" s="411"/>
      <c r="AX55" s="411"/>
      <c r="AY55" s="411"/>
      <c r="AZ55" s="411"/>
      <c r="BA55" s="411"/>
      <c r="BB55" s="411"/>
      <c r="BC55" s="411"/>
      <c r="BD55" s="411"/>
      <c r="BE55" s="411"/>
      <c r="BF55" s="411"/>
      <c r="BG55" s="411"/>
      <c r="BH55" s="411"/>
      <c r="BI55" s="411"/>
      <c r="BJ55" s="411"/>
      <c r="BK55" s="411"/>
      <c r="BL55" s="411"/>
      <c r="BM55" s="411"/>
      <c r="BN55" s="411"/>
      <c r="BO55" s="411"/>
      <c r="BP55" s="411"/>
      <c r="BQ55" s="411"/>
      <c r="BR55" s="411"/>
      <c r="BS55" s="411"/>
      <c r="BT55" s="411"/>
      <c r="BU55" s="411"/>
      <c r="BV55" s="411"/>
      <c r="BW55" s="411"/>
      <c r="BX55" s="411"/>
      <c r="BY55" s="411"/>
      <c r="BZ55" s="411"/>
      <c r="CA55" s="411"/>
      <c r="CB55" s="411"/>
      <c r="CC55" s="411"/>
      <c r="CD55" s="411"/>
      <c r="CE55" s="411"/>
      <c r="CF55" s="411"/>
      <c r="CG55" s="411"/>
      <c r="CH55" s="411"/>
      <c r="CI55" s="411"/>
      <c r="CJ55" s="411"/>
      <c r="CK55" s="411"/>
      <c r="CL55" s="411"/>
      <c r="CM55" s="411"/>
      <c r="CN55" s="411"/>
      <c r="CO55" s="411"/>
      <c r="CP55" s="411"/>
      <c r="CQ55" s="411"/>
      <c r="CR55" s="411"/>
      <c r="CS55" s="411"/>
      <c r="CT55" s="411"/>
      <c r="CU55" s="411"/>
      <c r="CV55" s="411"/>
      <c r="CW55" s="411"/>
      <c r="CX55" s="411"/>
      <c r="CY55" s="411"/>
      <c r="CZ55" s="411"/>
      <c r="DA55" s="411"/>
      <c r="DB55" s="411"/>
      <c r="DC55" s="411"/>
      <c r="DD55" s="411"/>
      <c r="DE55" s="411"/>
      <c r="DF55" s="411"/>
      <c r="DG55" s="411"/>
      <c r="DH55" s="411"/>
      <c r="DI55" s="411"/>
      <c r="DJ55" s="411"/>
      <c r="DK55" s="411"/>
      <c r="DL55" s="411"/>
      <c r="DM55" s="411"/>
      <c r="DN55" s="411"/>
      <c r="DO55" s="411"/>
      <c r="DP55" s="411"/>
      <c r="DQ55" s="411"/>
      <c r="DR55" s="411"/>
      <c r="DS55" s="411"/>
      <c r="DT55" s="411"/>
      <c r="DU55" s="411"/>
      <c r="DV55" s="411"/>
      <c r="DW55" s="411"/>
      <c r="DX55" s="411"/>
      <c r="DY55" s="411"/>
      <c r="DZ55" s="411"/>
      <c r="EA55" s="411"/>
      <c r="EB55" s="411"/>
      <c r="EC55" s="411"/>
      <c r="ED55" s="411"/>
      <c r="EE55" s="411"/>
      <c r="EF55" s="411"/>
      <c r="EG55" s="411"/>
      <c r="EH55" s="411"/>
      <c r="EI55" s="411"/>
      <c r="EJ55" s="411"/>
      <c r="EK55" s="411"/>
      <c r="EL55" s="411"/>
      <c r="EM55" s="411"/>
      <c r="EN55" s="411"/>
      <c r="EO55" s="411"/>
      <c r="EP55" s="411"/>
      <c r="EQ55" s="411"/>
      <c r="ER55" s="411"/>
      <c r="ES55" s="411"/>
      <c r="ET55" s="411"/>
      <c r="EU55" s="411"/>
      <c r="EV55" s="411"/>
      <c r="EW55" s="411"/>
      <c r="EX55" s="411"/>
      <c r="EY55" s="411"/>
      <c r="EZ55" s="411"/>
      <c r="FA55" s="411"/>
      <c r="FB55" s="411"/>
      <c r="FC55" s="411"/>
      <c r="FD55" s="411"/>
      <c r="FE55" s="411"/>
      <c r="FF55" s="411"/>
      <c r="FG55" s="411"/>
      <c r="FH55" s="411"/>
      <c r="FI55" s="411"/>
      <c r="FJ55" s="411"/>
      <c r="FK55" s="411"/>
      <c r="FL55" s="411"/>
      <c r="FM55" s="411"/>
      <c r="FN55" s="411"/>
      <c r="FO55" s="411"/>
      <c r="FP55" s="411"/>
      <c r="FQ55" s="411"/>
      <c r="FR55" s="411"/>
      <c r="FS55" s="411"/>
      <c r="FT55" s="411"/>
      <c r="FU55" s="411"/>
      <c r="FV55" s="411"/>
      <c r="FW55" s="411"/>
      <c r="FX55" s="411"/>
      <c r="FY55" s="411"/>
      <c r="FZ55" s="411"/>
      <c r="GA55" s="411"/>
      <c r="GB55" s="411"/>
      <c r="GC55" s="411"/>
      <c r="GD55" s="411"/>
      <c r="GE55" s="411"/>
      <c r="GF55" s="411"/>
      <c r="GG55" s="411"/>
      <c r="GH55" s="411"/>
      <c r="GI55" s="411"/>
      <c r="GJ55" s="411"/>
      <c r="GK55" s="411"/>
      <c r="GL55" s="411"/>
      <c r="GM55" s="411"/>
      <c r="GN55" s="411"/>
      <c r="GO55" s="411"/>
      <c r="GP55" s="411"/>
      <c r="GQ55" s="411"/>
      <c r="GR55" s="411"/>
      <c r="GS55" s="411"/>
      <c r="GT55" s="411"/>
      <c r="GU55" s="411"/>
      <c r="GV55" s="411"/>
      <c r="GW55" s="411"/>
      <c r="GX55" s="411"/>
      <c r="GY55" s="411"/>
      <c r="GZ55" s="411"/>
      <c r="HA55" s="411"/>
      <c r="HB55" s="411"/>
      <c r="HC55" s="411"/>
      <c r="HD55" s="411"/>
      <c r="HE55" s="411"/>
      <c r="HF55" s="411"/>
      <c r="HG55" s="411"/>
      <c r="HH55" s="411"/>
      <c r="HI55" s="411"/>
      <c r="HJ55" s="411"/>
      <c r="HK55" s="411"/>
      <c r="HL55" s="411"/>
      <c r="HM55" s="411"/>
      <c r="HN55" s="411"/>
      <c r="HO55" s="411"/>
      <c r="HP55" s="411"/>
      <c r="HQ55" s="411"/>
      <c r="HR55" s="411"/>
      <c r="HS55" s="411"/>
      <c r="HT55" s="411"/>
      <c r="HU55" s="411"/>
      <c r="HV55" s="411"/>
      <c r="HW55" s="411"/>
      <c r="HX55" s="411"/>
      <c r="HY55" s="411"/>
      <c r="HZ55" s="411"/>
      <c r="IA55" s="411"/>
      <c r="IB55" s="411"/>
      <c r="IC55" s="411"/>
      <c r="ID55" s="411"/>
    </row>
    <row r="56" spans="1:238" ht="16.649999999999999" hidden="1" customHeight="1">
      <c r="A56" s="411"/>
      <c r="B56" s="407">
        <v>40</v>
      </c>
      <c r="C56" s="395" t="str">
        <f>IF(ISERROR(VLOOKUP(B56,'NANS Data'!$D$2:$P$51,6,FALSE)),"",VLOOKUP(B56,'NANS Data'!$D$2:$P$51,6,FALSE))</f>
        <v/>
      </c>
      <c r="D56" s="632" t="str">
        <f>IF(ISERROR(VLOOKUP(B56,'NANS Data'!$D$2:$P$51,7,FALSE)),"",VLOOKUP(B56,'NANS Data'!$D$2:$P$51,7,FALSE))</f>
        <v/>
      </c>
      <c r="E56" s="633"/>
      <c r="F56" s="634"/>
      <c r="G56" s="396" t="str">
        <f>IF(ISERROR(VLOOKUP(B56,'NANS Data'!$D$2:$P$51,12,FALSE)),"",VLOOKUP(B56,'NANS Data'!$D$2:$P$51,12,FALSE))</f>
        <v/>
      </c>
      <c r="H56" s="397" t="str">
        <f>IF(ISERROR(VLOOKUP(B56,競技者データ入力シート!$B$8:$O$57,2,FALSE)),"",VLOOKUP(B56,競技者データ入力シート!$B$8:$O$57,8,FALSE))</f>
        <v/>
      </c>
      <c r="I56" s="398" t="str">
        <f>IF(ISERROR(VLOOKUP(B56,'NANS Data'!$D$2:$P$51,13,FALSE)),"",VLOOKUP(B56,'NANS Data'!$D$2:$P$51,13,FALSE))</f>
        <v/>
      </c>
      <c r="J56" s="635" t="str">
        <f>IF(ISERROR(VLOOKUP($B56,競技者データ入力シート!$B$8:$Q$57,16,FALSE)),"",VLOOKUP($B56,競技者データ入力シート!$B$8:$Q$57,16,FALSE))</f>
        <v/>
      </c>
      <c r="K56" s="615"/>
      <c r="L56" s="631" t="str">
        <f>IF(ISERROR(VLOOKUP($B56,競技者データ入力シート!$B$8:$AK$57,21,FALSE)),"",VLOOKUP($B56,競技者データ入力シート!$B$8:$AK$57,21,FALSE))</f>
        <v/>
      </c>
      <c r="M56" s="615"/>
      <c r="N56" s="614"/>
      <c r="O56" s="615"/>
      <c r="P56" s="614"/>
      <c r="Q56" s="615"/>
      <c r="R56" s="614"/>
      <c r="S56" s="616"/>
      <c r="T56" s="411"/>
      <c r="U56" s="411"/>
      <c r="V56" s="411"/>
      <c r="W56" s="411"/>
      <c r="X56" s="411"/>
      <c r="Y56" s="411"/>
      <c r="Z56" s="411"/>
      <c r="AA56" s="411"/>
      <c r="AB56" s="411"/>
      <c r="AC56" s="411"/>
      <c r="AD56" s="411"/>
      <c r="AE56" s="411"/>
      <c r="AF56" s="411"/>
      <c r="AG56" s="411"/>
      <c r="AH56" s="411"/>
      <c r="AI56" s="411"/>
      <c r="AJ56" s="411"/>
      <c r="AK56" s="411"/>
      <c r="AL56" s="411"/>
      <c r="AM56" s="411"/>
      <c r="AN56" s="411"/>
      <c r="AO56" s="411"/>
      <c r="AP56" s="411"/>
      <c r="AQ56" s="411"/>
      <c r="AR56" s="411"/>
      <c r="AS56" s="411"/>
      <c r="AT56" s="411"/>
      <c r="AU56" s="411"/>
      <c r="AV56" s="411"/>
      <c r="AW56" s="411"/>
      <c r="AX56" s="411"/>
      <c r="AY56" s="411"/>
      <c r="AZ56" s="411"/>
      <c r="BA56" s="411"/>
      <c r="BB56" s="411"/>
      <c r="BC56" s="411"/>
      <c r="BD56" s="411"/>
      <c r="BE56" s="411"/>
      <c r="BF56" s="411"/>
      <c r="BG56" s="411"/>
      <c r="BH56" s="411"/>
      <c r="BI56" s="411"/>
      <c r="BJ56" s="411"/>
      <c r="BK56" s="411"/>
      <c r="BL56" s="411"/>
      <c r="BM56" s="411"/>
      <c r="BN56" s="411"/>
      <c r="BO56" s="411"/>
      <c r="BP56" s="411"/>
      <c r="BQ56" s="411"/>
      <c r="BR56" s="411"/>
      <c r="BS56" s="411"/>
      <c r="BT56" s="411"/>
      <c r="BU56" s="411"/>
      <c r="BV56" s="411"/>
      <c r="BW56" s="411"/>
      <c r="BX56" s="411"/>
      <c r="BY56" s="411"/>
      <c r="BZ56" s="411"/>
      <c r="CA56" s="411"/>
      <c r="CB56" s="411"/>
      <c r="CC56" s="411"/>
      <c r="CD56" s="411"/>
      <c r="CE56" s="411"/>
      <c r="CF56" s="411"/>
      <c r="CG56" s="411"/>
      <c r="CH56" s="411"/>
      <c r="CI56" s="411"/>
      <c r="CJ56" s="411"/>
      <c r="CK56" s="411"/>
      <c r="CL56" s="411"/>
      <c r="CM56" s="411"/>
      <c r="CN56" s="411"/>
      <c r="CO56" s="411"/>
      <c r="CP56" s="411"/>
      <c r="CQ56" s="411"/>
      <c r="CR56" s="411"/>
      <c r="CS56" s="411"/>
      <c r="CT56" s="411"/>
      <c r="CU56" s="411"/>
      <c r="CV56" s="411"/>
      <c r="CW56" s="411"/>
      <c r="CX56" s="411"/>
      <c r="CY56" s="411"/>
      <c r="CZ56" s="411"/>
      <c r="DA56" s="411"/>
      <c r="DB56" s="411"/>
      <c r="DC56" s="411"/>
      <c r="DD56" s="411"/>
      <c r="DE56" s="411"/>
      <c r="DF56" s="411"/>
      <c r="DG56" s="411"/>
      <c r="DH56" s="411"/>
      <c r="DI56" s="411"/>
      <c r="DJ56" s="411"/>
      <c r="DK56" s="411"/>
      <c r="DL56" s="411"/>
      <c r="DM56" s="411"/>
      <c r="DN56" s="411"/>
      <c r="DO56" s="411"/>
      <c r="DP56" s="411"/>
      <c r="DQ56" s="411"/>
      <c r="DR56" s="411"/>
      <c r="DS56" s="411"/>
      <c r="DT56" s="411"/>
      <c r="DU56" s="411"/>
      <c r="DV56" s="411"/>
      <c r="DW56" s="411"/>
      <c r="DX56" s="411"/>
      <c r="DY56" s="411"/>
      <c r="DZ56" s="411"/>
      <c r="EA56" s="411"/>
      <c r="EB56" s="411"/>
      <c r="EC56" s="411"/>
      <c r="ED56" s="411"/>
      <c r="EE56" s="411"/>
      <c r="EF56" s="411"/>
      <c r="EG56" s="411"/>
      <c r="EH56" s="411"/>
      <c r="EI56" s="411"/>
      <c r="EJ56" s="411"/>
      <c r="EK56" s="411"/>
      <c r="EL56" s="411"/>
      <c r="EM56" s="411"/>
      <c r="EN56" s="411"/>
      <c r="EO56" s="411"/>
      <c r="EP56" s="411"/>
      <c r="EQ56" s="411"/>
      <c r="ER56" s="411"/>
      <c r="ES56" s="411"/>
      <c r="ET56" s="411"/>
      <c r="EU56" s="411"/>
      <c r="EV56" s="411"/>
      <c r="EW56" s="411"/>
      <c r="EX56" s="411"/>
      <c r="EY56" s="411"/>
      <c r="EZ56" s="411"/>
      <c r="FA56" s="411"/>
      <c r="FB56" s="411"/>
      <c r="FC56" s="411"/>
      <c r="FD56" s="411"/>
      <c r="FE56" s="411"/>
      <c r="FF56" s="411"/>
      <c r="FG56" s="411"/>
      <c r="FH56" s="411"/>
      <c r="FI56" s="411"/>
      <c r="FJ56" s="411"/>
      <c r="FK56" s="411"/>
      <c r="FL56" s="411"/>
      <c r="FM56" s="411"/>
      <c r="FN56" s="411"/>
      <c r="FO56" s="411"/>
      <c r="FP56" s="411"/>
      <c r="FQ56" s="411"/>
      <c r="FR56" s="411"/>
      <c r="FS56" s="411"/>
      <c r="FT56" s="411"/>
      <c r="FU56" s="411"/>
      <c r="FV56" s="411"/>
      <c r="FW56" s="411"/>
      <c r="FX56" s="411"/>
      <c r="FY56" s="411"/>
      <c r="FZ56" s="411"/>
      <c r="GA56" s="411"/>
      <c r="GB56" s="411"/>
      <c r="GC56" s="411"/>
      <c r="GD56" s="411"/>
      <c r="GE56" s="411"/>
      <c r="GF56" s="411"/>
      <c r="GG56" s="411"/>
      <c r="GH56" s="411"/>
      <c r="GI56" s="411"/>
      <c r="GJ56" s="411"/>
      <c r="GK56" s="411"/>
      <c r="GL56" s="411"/>
      <c r="GM56" s="411"/>
      <c r="GN56" s="411"/>
      <c r="GO56" s="411"/>
      <c r="GP56" s="411"/>
      <c r="GQ56" s="411"/>
      <c r="GR56" s="411"/>
      <c r="GS56" s="411"/>
      <c r="GT56" s="411"/>
      <c r="GU56" s="411"/>
      <c r="GV56" s="411"/>
      <c r="GW56" s="411"/>
      <c r="GX56" s="411"/>
      <c r="GY56" s="411"/>
      <c r="GZ56" s="411"/>
      <c r="HA56" s="411"/>
      <c r="HB56" s="411"/>
      <c r="HC56" s="411"/>
      <c r="HD56" s="411"/>
      <c r="HE56" s="411"/>
      <c r="HF56" s="411"/>
      <c r="HG56" s="411"/>
      <c r="HH56" s="411"/>
      <c r="HI56" s="411"/>
      <c r="HJ56" s="411"/>
      <c r="HK56" s="411"/>
      <c r="HL56" s="411"/>
      <c r="HM56" s="411"/>
      <c r="HN56" s="411"/>
      <c r="HO56" s="411"/>
      <c r="HP56" s="411"/>
      <c r="HQ56" s="411"/>
      <c r="HR56" s="411"/>
      <c r="HS56" s="411"/>
      <c r="HT56" s="411"/>
      <c r="HU56" s="411"/>
      <c r="HV56" s="411"/>
      <c r="HW56" s="411"/>
      <c r="HX56" s="411"/>
      <c r="HY56" s="411"/>
      <c r="HZ56" s="411"/>
      <c r="IA56" s="411"/>
      <c r="IB56" s="411"/>
      <c r="IC56" s="411"/>
      <c r="ID56" s="411"/>
    </row>
    <row r="57" spans="1:238" ht="16.649999999999999" hidden="1" customHeight="1">
      <c r="A57" s="411"/>
      <c r="B57" s="405">
        <v>41</v>
      </c>
      <c r="C57" s="386" t="str">
        <f>IF(ISERROR(VLOOKUP(B57,'NANS Data'!$D$2:$P$51,6,FALSE)),"",VLOOKUP(B57,'NANS Data'!$D$2:$P$51,6,FALSE))</f>
        <v/>
      </c>
      <c r="D57" s="620" t="str">
        <f>IF(ISERROR(VLOOKUP(B57,'NANS Data'!$D$2:$P$51,7,FALSE)),"",VLOOKUP(B57,'NANS Data'!$D$2:$P$51,7,FALSE))</f>
        <v/>
      </c>
      <c r="E57" s="621"/>
      <c r="F57" s="622"/>
      <c r="G57" s="391" t="str">
        <f>IF(ISERROR(VLOOKUP(B57,'NANS Data'!$D$2:$P$51,12,FALSE)),"",VLOOKUP(B57,'NANS Data'!$D$2:$P$51,12,FALSE))</f>
        <v/>
      </c>
      <c r="H57" s="392" t="str">
        <f>IF(ISERROR(VLOOKUP(B57,競技者データ入力シート!$B$8:$O$57,2,FALSE)),"",VLOOKUP(B57,競技者データ入力シート!$B$8:$O$57,8,FALSE))</f>
        <v/>
      </c>
      <c r="I57" s="389" t="str">
        <f>IF(ISERROR(VLOOKUP(B57,'NANS Data'!$D$2:$P$51,13,FALSE)),"",VLOOKUP(B57,'NANS Data'!$D$2:$P$51,13,FALSE))</f>
        <v/>
      </c>
      <c r="J57" s="629" t="str">
        <f>IF(ISERROR(VLOOKUP($B57,競技者データ入力シート!$B$8:$Q$57,16,FALSE)),"",VLOOKUP($B57,競技者データ入力シート!$B$8:$Q$57,16,FALSE))</f>
        <v/>
      </c>
      <c r="K57" s="630"/>
      <c r="L57" s="636" t="str">
        <f>IF(ISERROR(VLOOKUP($B57,競技者データ入力シート!$B$8:$AK$57,21,FALSE)),"",VLOOKUP($B57,競技者データ入力シート!$B$8:$AK$57,21,FALSE))</f>
        <v/>
      </c>
      <c r="M57" s="619"/>
      <c r="N57" s="617"/>
      <c r="O57" s="619"/>
      <c r="P57" s="617"/>
      <c r="Q57" s="619"/>
      <c r="R57" s="617"/>
      <c r="S57" s="618"/>
      <c r="T57" s="411"/>
      <c r="U57" s="411"/>
      <c r="V57" s="411"/>
      <c r="W57" s="411"/>
      <c r="X57" s="411"/>
      <c r="Y57" s="411"/>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411"/>
      <c r="BW57" s="411"/>
      <c r="BX57" s="411"/>
      <c r="BY57" s="411"/>
      <c r="BZ57" s="411"/>
      <c r="CA57" s="411"/>
      <c r="CB57" s="411"/>
      <c r="CC57" s="411"/>
      <c r="CD57" s="411"/>
      <c r="CE57" s="411"/>
      <c r="CF57" s="411"/>
      <c r="CG57" s="411"/>
      <c r="CH57" s="411"/>
      <c r="CI57" s="411"/>
      <c r="CJ57" s="41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c r="DG57" s="411"/>
      <c r="DH57" s="411"/>
      <c r="DI57" s="411"/>
      <c r="DJ57" s="411"/>
      <c r="DK57" s="411"/>
      <c r="DL57" s="411"/>
      <c r="DM57" s="411"/>
      <c r="DN57" s="411"/>
      <c r="DO57" s="411"/>
      <c r="DP57" s="411"/>
      <c r="DQ57" s="411"/>
      <c r="DR57" s="411"/>
      <c r="DS57" s="411"/>
      <c r="DT57" s="411"/>
      <c r="DU57" s="411"/>
      <c r="DV57" s="411"/>
      <c r="DW57" s="411"/>
      <c r="DX57" s="411"/>
      <c r="DY57" s="411"/>
      <c r="DZ57" s="411"/>
      <c r="EA57" s="411"/>
      <c r="EB57" s="411"/>
      <c r="EC57" s="411"/>
      <c r="ED57" s="411"/>
      <c r="EE57" s="411"/>
      <c r="EF57" s="411"/>
      <c r="EG57" s="411"/>
      <c r="EH57" s="411"/>
      <c r="EI57" s="411"/>
      <c r="EJ57" s="411"/>
      <c r="EK57" s="411"/>
      <c r="EL57" s="411"/>
      <c r="EM57" s="411"/>
      <c r="EN57" s="411"/>
      <c r="EO57" s="411"/>
      <c r="EP57" s="411"/>
      <c r="EQ57" s="411"/>
      <c r="ER57" s="411"/>
      <c r="ES57" s="411"/>
      <c r="ET57" s="411"/>
      <c r="EU57" s="411"/>
      <c r="EV57" s="411"/>
      <c r="EW57" s="411"/>
      <c r="EX57" s="411"/>
      <c r="EY57" s="411"/>
      <c r="EZ57" s="411"/>
      <c r="FA57" s="411"/>
      <c r="FB57" s="411"/>
      <c r="FC57" s="411"/>
      <c r="FD57" s="411"/>
      <c r="FE57" s="411"/>
      <c r="FF57" s="411"/>
      <c r="FG57" s="411"/>
      <c r="FH57" s="411"/>
      <c r="FI57" s="411"/>
      <c r="FJ57" s="411"/>
      <c r="FK57" s="411"/>
      <c r="FL57" s="411"/>
      <c r="FM57" s="411"/>
      <c r="FN57" s="411"/>
      <c r="FO57" s="411"/>
      <c r="FP57" s="411"/>
      <c r="FQ57" s="411"/>
      <c r="FR57" s="411"/>
      <c r="FS57" s="411"/>
      <c r="FT57" s="411"/>
      <c r="FU57" s="411"/>
      <c r="FV57" s="411"/>
      <c r="FW57" s="411"/>
      <c r="FX57" s="411"/>
      <c r="FY57" s="411"/>
      <c r="FZ57" s="411"/>
      <c r="GA57" s="411"/>
      <c r="GB57" s="411"/>
      <c r="GC57" s="411"/>
      <c r="GD57" s="411"/>
      <c r="GE57" s="411"/>
      <c r="GF57" s="411"/>
      <c r="GG57" s="411"/>
      <c r="GH57" s="411"/>
      <c r="GI57" s="411"/>
      <c r="GJ57" s="411"/>
      <c r="GK57" s="411"/>
      <c r="GL57" s="411"/>
      <c r="GM57" s="411"/>
      <c r="GN57" s="411"/>
      <c r="GO57" s="411"/>
      <c r="GP57" s="411"/>
      <c r="GQ57" s="411"/>
      <c r="GR57" s="411"/>
      <c r="GS57" s="411"/>
      <c r="GT57" s="411"/>
      <c r="GU57" s="411"/>
      <c r="GV57" s="411"/>
      <c r="GW57" s="411"/>
      <c r="GX57" s="411"/>
      <c r="GY57" s="411"/>
      <c r="GZ57" s="411"/>
      <c r="HA57" s="411"/>
      <c r="HB57" s="411"/>
      <c r="HC57" s="411"/>
      <c r="HD57" s="411"/>
      <c r="HE57" s="411"/>
      <c r="HF57" s="411"/>
      <c r="HG57" s="411"/>
      <c r="HH57" s="411"/>
      <c r="HI57" s="411"/>
      <c r="HJ57" s="411"/>
      <c r="HK57" s="411"/>
      <c r="HL57" s="411"/>
      <c r="HM57" s="411"/>
      <c r="HN57" s="411"/>
      <c r="HO57" s="411"/>
      <c r="HP57" s="411"/>
      <c r="HQ57" s="411"/>
      <c r="HR57" s="411"/>
      <c r="HS57" s="411"/>
      <c r="HT57" s="411"/>
      <c r="HU57" s="411"/>
      <c r="HV57" s="411"/>
      <c r="HW57" s="411"/>
      <c r="HX57" s="411"/>
      <c r="HY57" s="411"/>
      <c r="HZ57" s="411"/>
      <c r="IA57" s="411"/>
      <c r="IB57" s="411"/>
      <c r="IC57" s="411"/>
      <c r="ID57" s="411"/>
    </row>
    <row r="58" spans="1:238" ht="16.649999999999999" hidden="1" customHeight="1">
      <c r="A58" s="411"/>
      <c r="B58" s="406">
        <v>42</v>
      </c>
      <c r="C58" s="386" t="str">
        <f>IF(ISERROR(VLOOKUP(B58,'NANS Data'!$D$2:$P$51,6,FALSE)),"",VLOOKUP(B58,'NANS Data'!$D$2:$P$51,6,FALSE))</f>
        <v/>
      </c>
      <c r="D58" s="620" t="str">
        <f>IF(ISERROR(VLOOKUP(B58,'NANS Data'!$D$2:$P$51,7,FALSE)),"",VLOOKUP(B58,'NANS Data'!$D$2:$P$51,7,FALSE))</f>
        <v/>
      </c>
      <c r="E58" s="621"/>
      <c r="F58" s="622"/>
      <c r="G58" s="391" t="str">
        <f>IF(ISERROR(VLOOKUP(B58,'NANS Data'!$D$2:$P$51,12,FALSE)),"",VLOOKUP(B58,'NANS Data'!$D$2:$P$51,12,FALSE))</f>
        <v/>
      </c>
      <c r="H58" s="392" t="str">
        <f>IF(ISERROR(VLOOKUP(B58,競技者データ入力シート!$B$8:$O$57,2,FALSE)),"",VLOOKUP(B58,競技者データ入力シート!$B$8:$O$57,8,FALSE))</f>
        <v/>
      </c>
      <c r="I58" s="389" t="str">
        <f>IF(ISERROR(VLOOKUP(B58,'NANS Data'!$D$2:$P$51,13,FALSE)),"",VLOOKUP(B58,'NANS Data'!$D$2:$P$51,13,FALSE))</f>
        <v/>
      </c>
      <c r="J58" s="629" t="str">
        <f>IF(ISERROR(VLOOKUP($B58,競技者データ入力シート!$B$8:$Q$57,16,FALSE)),"",VLOOKUP($B58,競技者データ入力シート!$B$8:$Q$57,16,FALSE))</f>
        <v/>
      </c>
      <c r="K58" s="630"/>
      <c r="L58" s="636" t="str">
        <f>IF(ISERROR(VLOOKUP($B58,競技者データ入力シート!$B$8:$AK$57,21,FALSE)),"",VLOOKUP($B58,競技者データ入力シート!$B$8:$AK$57,21,FALSE))</f>
        <v/>
      </c>
      <c r="M58" s="619"/>
      <c r="N58" s="617"/>
      <c r="O58" s="619"/>
      <c r="P58" s="617"/>
      <c r="Q58" s="619"/>
      <c r="R58" s="617"/>
      <c r="S58" s="618"/>
      <c r="T58" s="411"/>
      <c r="U58" s="411"/>
      <c r="V58" s="411"/>
      <c r="W58" s="411"/>
      <c r="X58" s="411"/>
      <c r="Y58" s="411"/>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c r="BP58" s="411"/>
      <c r="BQ58" s="411"/>
      <c r="BR58" s="411"/>
      <c r="BS58" s="411"/>
      <c r="BT58" s="411"/>
      <c r="BU58" s="411"/>
      <c r="BV58" s="411"/>
      <c r="BW58" s="411"/>
      <c r="BX58" s="411"/>
      <c r="BY58" s="411"/>
      <c r="BZ58" s="411"/>
      <c r="CA58" s="411"/>
      <c r="CB58" s="411"/>
      <c r="CC58" s="411"/>
      <c r="CD58" s="411"/>
      <c r="CE58" s="411"/>
      <c r="CF58" s="411"/>
      <c r="CG58" s="411"/>
      <c r="CH58" s="411"/>
      <c r="CI58" s="411"/>
      <c r="CJ58" s="41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c r="DG58" s="411"/>
      <c r="DH58" s="411"/>
      <c r="DI58" s="411"/>
      <c r="DJ58" s="411"/>
      <c r="DK58" s="411"/>
      <c r="DL58" s="411"/>
      <c r="DM58" s="411"/>
      <c r="DN58" s="411"/>
      <c r="DO58" s="411"/>
      <c r="DP58" s="411"/>
      <c r="DQ58" s="411"/>
      <c r="DR58" s="411"/>
      <c r="DS58" s="411"/>
      <c r="DT58" s="411"/>
      <c r="DU58" s="411"/>
      <c r="DV58" s="411"/>
      <c r="DW58" s="411"/>
      <c r="DX58" s="411"/>
      <c r="DY58" s="411"/>
      <c r="DZ58" s="411"/>
      <c r="EA58" s="411"/>
      <c r="EB58" s="411"/>
      <c r="EC58" s="411"/>
      <c r="ED58" s="411"/>
      <c r="EE58" s="411"/>
      <c r="EF58" s="411"/>
      <c r="EG58" s="411"/>
      <c r="EH58" s="411"/>
      <c r="EI58" s="411"/>
      <c r="EJ58" s="411"/>
      <c r="EK58" s="411"/>
      <c r="EL58" s="411"/>
      <c r="EM58" s="411"/>
      <c r="EN58" s="411"/>
      <c r="EO58" s="411"/>
      <c r="EP58" s="411"/>
      <c r="EQ58" s="411"/>
      <c r="ER58" s="411"/>
      <c r="ES58" s="411"/>
      <c r="ET58" s="411"/>
      <c r="EU58" s="411"/>
      <c r="EV58" s="411"/>
      <c r="EW58" s="411"/>
      <c r="EX58" s="411"/>
      <c r="EY58" s="411"/>
      <c r="EZ58" s="411"/>
      <c r="FA58" s="411"/>
      <c r="FB58" s="411"/>
      <c r="FC58" s="411"/>
      <c r="FD58" s="411"/>
      <c r="FE58" s="411"/>
      <c r="FF58" s="411"/>
      <c r="FG58" s="411"/>
      <c r="FH58" s="411"/>
      <c r="FI58" s="411"/>
      <c r="FJ58" s="411"/>
      <c r="FK58" s="411"/>
      <c r="FL58" s="411"/>
      <c r="FM58" s="411"/>
      <c r="FN58" s="411"/>
      <c r="FO58" s="411"/>
      <c r="FP58" s="411"/>
      <c r="FQ58" s="411"/>
      <c r="FR58" s="411"/>
      <c r="FS58" s="411"/>
      <c r="FT58" s="411"/>
      <c r="FU58" s="411"/>
      <c r="FV58" s="411"/>
      <c r="FW58" s="411"/>
      <c r="FX58" s="411"/>
      <c r="FY58" s="411"/>
      <c r="FZ58" s="411"/>
      <c r="GA58" s="411"/>
      <c r="GB58" s="411"/>
      <c r="GC58" s="411"/>
      <c r="GD58" s="411"/>
      <c r="GE58" s="411"/>
      <c r="GF58" s="411"/>
      <c r="GG58" s="411"/>
      <c r="GH58" s="411"/>
      <c r="GI58" s="411"/>
      <c r="GJ58" s="411"/>
      <c r="GK58" s="411"/>
      <c r="GL58" s="411"/>
      <c r="GM58" s="411"/>
      <c r="GN58" s="411"/>
      <c r="GO58" s="411"/>
      <c r="GP58" s="411"/>
      <c r="GQ58" s="411"/>
      <c r="GR58" s="411"/>
      <c r="GS58" s="411"/>
      <c r="GT58" s="411"/>
      <c r="GU58" s="411"/>
      <c r="GV58" s="411"/>
      <c r="GW58" s="411"/>
      <c r="GX58" s="411"/>
      <c r="GY58" s="411"/>
      <c r="GZ58" s="411"/>
      <c r="HA58" s="411"/>
      <c r="HB58" s="411"/>
      <c r="HC58" s="411"/>
      <c r="HD58" s="411"/>
      <c r="HE58" s="411"/>
      <c r="HF58" s="411"/>
      <c r="HG58" s="411"/>
      <c r="HH58" s="411"/>
      <c r="HI58" s="411"/>
      <c r="HJ58" s="411"/>
      <c r="HK58" s="411"/>
      <c r="HL58" s="411"/>
      <c r="HM58" s="411"/>
      <c r="HN58" s="411"/>
      <c r="HO58" s="411"/>
      <c r="HP58" s="411"/>
      <c r="HQ58" s="411"/>
      <c r="HR58" s="411"/>
      <c r="HS58" s="411"/>
      <c r="HT58" s="411"/>
      <c r="HU58" s="411"/>
      <c r="HV58" s="411"/>
      <c r="HW58" s="411"/>
      <c r="HX58" s="411"/>
      <c r="HY58" s="411"/>
      <c r="HZ58" s="411"/>
      <c r="IA58" s="411"/>
      <c r="IB58" s="411"/>
      <c r="IC58" s="411"/>
      <c r="ID58" s="411"/>
    </row>
    <row r="59" spans="1:238" ht="16.649999999999999" hidden="1" customHeight="1">
      <c r="A59" s="411"/>
      <c r="B59" s="406">
        <v>43</v>
      </c>
      <c r="C59" s="386" t="str">
        <f>IF(ISERROR(VLOOKUP(B59,'NANS Data'!$D$2:$P$51,6,FALSE)),"",VLOOKUP(B59,'NANS Data'!$D$2:$P$51,6,FALSE))</f>
        <v/>
      </c>
      <c r="D59" s="620" t="str">
        <f>IF(ISERROR(VLOOKUP(B59,'NANS Data'!$D$2:$P$51,7,FALSE)),"",VLOOKUP(B59,'NANS Data'!$D$2:$P$51,7,FALSE))</f>
        <v/>
      </c>
      <c r="E59" s="621"/>
      <c r="F59" s="622"/>
      <c r="G59" s="391" t="str">
        <f>IF(ISERROR(VLOOKUP(B59,'NANS Data'!$D$2:$P$51,12,FALSE)),"",VLOOKUP(B59,'NANS Data'!$D$2:$P$51,12,FALSE))</f>
        <v/>
      </c>
      <c r="H59" s="392" t="str">
        <f>IF(ISERROR(VLOOKUP(B59,競技者データ入力シート!$B$8:$O$57,2,FALSE)),"",VLOOKUP(B59,競技者データ入力シート!$B$8:$O$57,8,FALSE))</f>
        <v/>
      </c>
      <c r="I59" s="389" t="str">
        <f>IF(ISERROR(VLOOKUP(B59,'NANS Data'!$D$2:$P$51,13,FALSE)),"",VLOOKUP(B59,'NANS Data'!$D$2:$P$51,13,FALSE))</f>
        <v/>
      </c>
      <c r="J59" s="629" t="str">
        <f>IF(ISERROR(VLOOKUP($B59,競技者データ入力シート!$B$8:$Q$57,16,FALSE)),"",VLOOKUP($B59,競技者データ入力シート!$B$8:$Q$57,16,FALSE))</f>
        <v/>
      </c>
      <c r="K59" s="630"/>
      <c r="L59" s="636" t="str">
        <f>IF(ISERROR(VLOOKUP($B59,競技者データ入力シート!$B$8:$AK$57,21,FALSE)),"",VLOOKUP($B59,競技者データ入力シート!$B$8:$AK$57,21,FALSE))</f>
        <v/>
      </c>
      <c r="M59" s="619"/>
      <c r="N59" s="617"/>
      <c r="O59" s="619"/>
      <c r="P59" s="617"/>
      <c r="Q59" s="619"/>
      <c r="R59" s="617"/>
      <c r="S59" s="618"/>
      <c r="T59" s="411"/>
      <c r="U59" s="411"/>
      <c r="V59" s="411"/>
      <c r="W59" s="411"/>
      <c r="X59" s="411"/>
      <c r="Y59" s="411"/>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c r="CB59" s="411"/>
      <c r="CC59" s="411"/>
      <c r="CD59" s="411"/>
      <c r="CE59" s="411"/>
      <c r="CF59" s="411"/>
      <c r="CG59" s="411"/>
      <c r="CH59" s="411"/>
      <c r="CI59" s="411"/>
      <c r="CJ59" s="411"/>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c r="DG59" s="411"/>
      <c r="DH59" s="411"/>
      <c r="DI59" s="411"/>
      <c r="DJ59" s="411"/>
      <c r="DK59" s="411"/>
      <c r="DL59" s="411"/>
      <c r="DM59" s="411"/>
      <c r="DN59" s="411"/>
      <c r="DO59" s="411"/>
      <c r="DP59" s="411"/>
      <c r="DQ59" s="411"/>
      <c r="DR59" s="411"/>
      <c r="DS59" s="411"/>
      <c r="DT59" s="411"/>
      <c r="DU59" s="411"/>
      <c r="DV59" s="411"/>
      <c r="DW59" s="411"/>
      <c r="DX59" s="411"/>
      <c r="DY59" s="411"/>
      <c r="DZ59" s="411"/>
      <c r="EA59" s="411"/>
      <c r="EB59" s="411"/>
      <c r="EC59" s="411"/>
      <c r="ED59" s="411"/>
      <c r="EE59" s="411"/>
      <c r="EF59" s="411"/>
      <c r="EG59" s="411"/>
      <c r="EH59" s="411"/>
      <c r="EI59" s="411"/>
      <c r="EJ59" s="411"/>
      <c r="EK59" s="411"/>
      <c r="EL59" s="411"/>
      <c r="EM59" s="411"/>
      <c r="EN59" s="411"/>
      <c r="EO59" s="411"/>
      <c r="EP59" s="411"/>
      <c r="EQ59" s="411"/>
      <c r="ER59" s="411"/>
      <c r="ES59" s="411"/>
      <c r="ET59" s="411"/>
      <c r="EU59" s="411"/>
      <c r="EV59" s="411"/>
      <c r="EW59" s="411"/>
      <c r="EX59" s="411"/>
      <c r="EY59" s="411"/>
      <c r="EZ59" s="411"/>
      <c r="FA59" s="411"/>
      <c r="FB59" s="411"/>
      <c r="FC59" s="411"/>
      <c r="FD59" s="411"/>
      <c r="FE59" s="411"/>
      <c r="FF59" s="411"/>
      <c r="FG59" s="411"/>
      <c r="FH59" s="411"/>
      <c r="FI59" s="411"/>
      <c r="FJ59" s="411"/>
      <c r="FK59" s="411"/>
      <c r="FL59" s="411"/>
      <c r="FM59" s="411"/>
      <c r="FN59" s="411"/>
      <c r="FO59" s="411"/>
      <c r="FP59" s="411"/>
      <c r="FQ59" s="411"/>
      <c r="FR59" s="411"/>
      <c r="FS59" s="411"/>
      <c r="FT59" s="411"/>
      <c r="FU59" s="411"/>
      <c r="FV59" s="411"/>
      <c r="FW59" s="411"/>
      <c r="FX59" s="411"/>
      <c r="FY59" s="411"/>
      <c r="FZ59" s="411"/>
      <c r="GA59" s="411"/>
      <c r="GB59" s="411"/>
      <c r="GC59" s="411"/>
      <c r="GD59" s="411"/>
      <c r="GE59" s="411"/>
      <c r="GF59" s="411"/>
      <c r="GG59" s="411"/>
      <c r="GH59" s="411"/>
      <c r="GI59" s="411"/>
      <c r="GJ59" s="411"/>
      <c r="GK59" s="411"/>
      <c r="GL59" s="411"/>
      <c r="GM59" s="411"/>
      <c r="GN59" s="411"/>
      <c r="GO59" s="411"/>
      <c r="GP59" s="411"/>
      <c r="GQ59" s="411"/>
      <c r="GR59" s="411"/>
      <c r="GS59" s="411"/>
      <c r="GT59" s="411"/>
      <c r="GU59" s="411"/>
      <c r="GV59" s="411"/>
      <c r="GW59" s="411"/>
      <c r="GX59" s="411"/>
      <c r="GY59" s="411"/>
      <c r="GZ59" s="411"/>
      <c r="HA59" s="411"/>
      <c r="HB59" s="411"/>
      <c r="HC59" s="411"/>
      <c r="HD59" s="411"/>
      <c r="HE59" s="411"/>
      <c r="HF59" s="411"/>
      <c r="HG59" s="411"/>
      <c r="HH59" s="411"/>
      <c r="HI59" s="411"/>
      <c r="HJ59" s="411"/>
      <c r="HK59" s="411"/>
      <c r="HL59" s="411"/>
      <c r="HM59" s="411"/>
      <c r="HN59" s="411"/>
      <c r="HO59" s="411"/>
      <c r="HP59" s="411"/>
      <c r="HQ59" s="411"/>
      <c r="HR59" s="411"/>
      <c r="HS59" s="411"/>
      <c r="HT59" s="411"/>
      <c r="HU59" s="411"/>
      <c r="HV59" s="411"/>
      <c r="HW59" s="411"/>
      <c r="HX59" s="411"/>
      <c r="HY59" s="411"/>
      <c r="HZ59" s="411"/>
      <c r="IA59" s="411"/>
      <c r="IB59" s="411"/>
      <c r="IC59" s="411"/>
      <c r="ID59" s="411"/>
    </row>
    <row r="60" spans="1:238" ht="16.649999999999999" hidden="1" customHeight="1">
      <c r="A60" s="411"/>
      <c r="B60" s="406">
        <v>44</v>
      </c>
      <c r="C60" s="386" t="str">
        <f>IF(ISERROR(VLOOKUP(B60,'NANS Data'!$D$2:$P$51,6,FALSE)),"",VLOOKUP(B60,'NANS Data'!$D$2:$P$51,6,FALSE))</f>
        <v/>
      </c>
      <c r="D60" s="620" t="str">
        <f>IF(ISERROR(VLOOKUP(B60,'NANS Data'!$D$2:$P$51,7,FALSE)),"",VLOOKUP(B60,'NANS Data'!$D$2:$P$51,7,FALSE))</f>
        <v/>
      </c>
      <c r="E60" s="621"/>
      <c r="F60" s="622"/>
      <c r="G60" s="391" t="str">
        <f>IF(ISERROR(VLOOKUP(B60,'NANS Data'!$D$2:$P$51,12,FALSE)),"",VLOOKUP(B60,'NANS Data'!$D$2:$P$51,12,FALSE))</f>
        <v/>
      </c>
      <c r="H60" s="392" t="str">
        <f>IF(ISERROR(VLOOKUP(B60,競技者データ入力シート!$B$8:$O$57,2,FALSE)),"",VLOOKUP(B60,競技者データ入力シート!$B$8:$O$57,8,FALSE))</f>
        <v/>
      </c>
      <c r="I60" s="389" t="str">
        <f>IF(ISERROR(VLOOKUP(B60,'NANS Data'!$D$2:$P$51,13,FALSE)),"",VLOOKUP(B60,'NANS Data'!$D$2:$P$51,13,FALSE))</f>
        <v/>
      </c>
      <c r="J60" s="629" t="str">
        <f>IF(ISERROR(VLOOKUP($B60,競技者データ入力シート!$B$8:$Q$57,16,FALSE)),"",VLOOKUP($B60,競技者データ入力シート!$B$8:$Q$57,16,FALSE))</f>
        <v/>
      </c>
      <c r="K60" s="630"/>
      <c r="L60" s="636" t="str">
        <f>IF(ISERROR(VLOOKUP($B60,競技者データ入力シート!$B$8:$AK$57,21,FALSE)),"",VLOOKUP($B60,競技者データ入力シート!$B$8:$AK$57,21,FALSE))</f>
        <v/>
      </c>
      <c r="M60" s="619"/>
      <c r="N60" s="617"/>
      <c r="O60" s="619"/>
      <c r="P60" s="617"/>
      <c r="Q60" s="619"/>
      <c r="R60" s="617"/>
      <c r="S60" s="618"/>
      <c r="T60" s="411"/>
      <c r="U60" s="411"/>
      <c r="V60" s="411"/>
      <c r="W60" s="411"/>
      <c r="X60" s="411"/>
      <c r="Y60" s="411"/>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1"/>
      <c r="AY60" s="411"/>
      <c r="AZ60" s="411"/>
      <c r="BA60" s="411"/>
      <c r="BB60" s="411"/>
      <c r="BC60" s="411"/>
      <c r="BD60" s="411"/>
      <c r="BE60" s="411"/>
      <c r="BF60" s="411"/>
      <c r="BG60" s="411"/>
      <c r="BH60" s="411"/>
      <c r="BI60" s="411"/>
      <c r="BJ60" s="411"/>
      <c r="BK60" s="411"/>
      <c r="BL60" s="411"/>
      <c r="BM60" s="411"/>
      <c r="BN60" s="411"/>
      <c r="BO60" s="411"/>
      <c r="BP60" s="411"/>
      <c r="BQ60" s="411"/>
      <c r="BR60" s="411"/>
      <c r="BS60" s="411"/>
      <c r="BT60" s="411"/>
      <c r="BU60" s="411"/>
      <c r="BV60" s="411"/>
      <c r="BW60" s="411"/>
      <c r="BX60" s="411"/>
      <c r="BY60" s="411"/>
      <c r="BZ60" s="411"/>
      <c r="CA60" s="411"/>
      <c r="CB60" s="411"/>
      <c r="CC60" s="411"/>
      <c r="CD60" s="411"/>
      <c r="CE60" s="411"/>
      <c r="CF60" s="411"/>
      <c r="CG60" s="411"/>
      <c r="CH60" s="411"/>
      <c r="CI60" s="411"/>
      <c r="CJ60" s="411"/>
      <c r="CK60" s="411"/>
      <c r="CL60" s="411"/>
      <c r="CM60" s="411"/>
      <c r="CN60" s="411"/>
      <c r="CO60" s="411"/>
      <c r="CP60" s="411"/>
      <c r="CQ60" s="411"/>
      <c r="CR60" s="411"/>
      <c r="CS60" s="411"/>
      <c r="CT60" s="411"/>
      <c r="CU60" s="411"/>
      <c r="CV60" s="411"/>
      <c r="CW60" s="411"/>
      <c r="CX60" s="411"/>
      <c r="CY60" s="411"/>
      <c r="CZ60" s="411"/>
      <c r="DA60" s="411"/>
      <c r="DB60" s="411"/>
      <c r="DC60" s="411"/>
      <c r="DD60" s="411"/>
      <c r="DE60" s="411"/>
      <c r="DF60" s="411"/>
      <c r="DG60" s="411"/>
      <c r="DH60" s="411"/>
      <c r="DI60" s="411"/>
      <c r="DJ60" s="411"/>
      <c r="DK60" s="411"/>
      <c r="DL60" s="411"/>
      <c r="DM60" s="411"/>
      <c r="DN60" s="411"/>
      <c r="DO60" s="411"/>
      <c r="DP60" s="411"/>
      <c r="DQ60" s="411"/>
      <c r="DR60" s="411"/>
      <c r="DS60" s="411"/>
      <c r="DT60" s="411"/>
      <c r="DU60" s="411"/>
      <c r="DV60" s="411"/>
      <c r="DW60" s="411"/>
      <c r="DX60" s="411"/>
      <c r="DY60" s="411"/>
      <c r="DZ60" s="411"/>
      <c r="EA60" s="411"/>
      <c r="EB60" s="411"/>
      <c r="EC60" s="411"/>
      <c r="ED60" s="411"/>
      <c r="EE60" s="411"/>
      <c r="EF60" s="411"/>
      <c r="EG60" s="411"/>
      <c r="EH60" s="411"/>
      <c r="EI60" s="411"/>
      <c r="EJ60" s="411"/>
      <c r="EK60" s="411"/>
      <c r="EL60" s="411"/>
      <c r="EM60" s="411"/>
      <c r="EN60" s="411"/>
      <c r="EO60" s="411"/>
      <c r="EP60" s="411"/>
      <c r="EQ60" s="411"/>
      <c r="ER60" s="411"/>
      <c r="ES60" s="411"/>
      <c r="ET60" s="411"/>
      <c r="EU60" s="411"/>
      <c r="EV60" s="411"/>
      <c r="EW60" s="411"/>
      <c r="EX60" s="411"/>
      <c r="EY60" s="411"/>
      <c r="EZ60" s="411"/>
      <c r="FA60" s="411"/>
      <c r="FB60" s="411"/>
      <c r="FC60" s="411"/>
      <c r="FD60" s="411"/>
      <c r="FE60" s="411"/>
      <c r="FF60" s="411"/>
      <c r="FG60" s="411"/>
      <c r="FH60" s="411"/>
      <c r="FI60" s="411"/>
      <c r="FJ60" s="411"/>
      <c r="FK60" s="411"/>
      <c r="FL60" s="411"/>
      <c r="FM60" s="411"/>
      <c r="FN60" s="411"/>
      <c r="FO60" s="411"/>
      <c r="FP60" s="411"/>
      <c r="FQ60" s="411"/>
      <c r="FR60" s="411"/>
      <c r="FS60" s="411"/>
      <c r="FT60" s="411"/>
      <c r="FU60" s="411"/>
      <c r="FV60" s="411"/>
      <c r="FW60" s="411"/>
      <c r="FX60" s="411"/>
      <c r="FY60" s="411"/>
      <c r="FZ60" s="411"/>
      <c r="GA60" s="411"/>
      <c r="GB60" s="411"/>
      <c r="GC60" s="411"/>
      <c r="GD60" s="411"/>
      <c r="GE60" s="411"/>
      <c r="GF60" s="411"/>
      <c r="GG60" s="411"/>
      <c r="GH60" s="411"/>
      <c r="GI60" s="411"/>
      <c r="GJ60" s="411"/>
      <c r="GK60" s="411"/>
      <c r="GL60" s="411"/>
      <c r="GM60" s="411"/>
      <c r="GN60" s="411"/>
      <c r="GO60" s="411"/>
      <c r="GP60" s="411"/>
      <c r="GQ60" s="411"/>
      <c r="GR60" s="411"/>
      <c r="GS60" s="411"/>
      <c r="GT60" s="411"/>
      <c r="GU60" s="411"/>
      <c r="GV60" s="411"/>
      <c r="GW60" s="411"/>
      <c r="GX60" s="411"/>
      <c r="GY60" s="411"/>
      <c r="GZ60" s="411"/>
      <c r="HA60" s="411"/>
      <c r="HB60" s="411"/>
      <c r="HC60" s="411"/>
      <c r="HD60" s="411"/>
      <c r="HE60" s="411"/>
      <c r="HF60" s="411"/>
      <c r="HG60" s="411"/>
      <c r="HH60" s="411"/>
      <c r="HI60" s="411"/>
      <c r="HJ60" s="411"/>
      <c r="HK60" s="411"/>
      <c r="HL60" s="411"/>
      <c r="HM60" s="411"/>
      <c r="HN60" s="411"/>
      <c r="HO60" s="411"/>
      <c r="HP60" s="411"/>
      <c r="HQ60" s="411"/>
      <c r="HR60" s="411"/>
      <c r="HS60" s="411"/>
      <c r="HT60" s="411"/>
      <c r="HU60" s="411"/>
      <c r="HV60" s="411"/>
      <c r="HW60" s="411"/>
      <c r="HX60" s="411"/>
      <c r="HY60" s="411"/>
      <c r="HZ60" s="411"/>
      <c r="IA60" s="411"/>
      <c r="IB60" s="411"/>
      <c r="IC60" s="411"/>
      <c r="ID60" s="411"/>
    </row>
    <row r="61" spans="1:238" ht="16.649999999999999" hidden="1" customHeight="1">
      <c r="A61" s="411"/>
      <c r="B61" s="407">
        <v>45</v>
      </c>
      <c r="C61" s="395" t="str">
        <f>IF(ISERROR(VLOOKUP(B61,'NANS Data'!$D$2:$P$51,6,FALSE)),"",VLOOKUP(B61,'NANS Data'!$D$2:$P$51,6,FALSE))</f>
        <v/>
      </c>
      <c r="D61" s="632" t="str">
        <f>IF(ISERROR(VLOOKUP(B61,'NANS Data'!$D$2:$P$51,7,FALSE)),"",VLOOKUP(B61,'NANS Data'!$D$2:$P$51,7,FALSE))</f>
        <v/>
      </c>
      <c r="E61" s="633"/>
      <c r="F61" s="634"/>
      <c r="G61" s="396" t="str">
        <f>IF(ISERROR(VLOOKUP(B61,'NANS Data'!$D$2:$P$51,12,FALSE)),"",VLOOKUP(B61,'NANS Data'!$D$2:$P$51,12,FALSE))</f>
        <v/>
      </c>
      <c r="H61" s="397" t="str">
        <f>IF(ISERROR(VLOOKUP(B61,競技者データ入力シート!$B$8:$O$57,2,FALSE)),"",VLOOKUP(B61,競技者データ入力シート!$B$8:$O$57,8,FALSE))</f>
        <v/>
      </c>
      <c r="I61" s="398" t="str">
        <f>IF(ISERROR(VLOOKUP(B61,'NANS Data'!$D$2:$P$51,13,FALSE)),"",VLOOKUP(B61,'NANS Data'!$D$2:$P$51,13,FALSE))</f>
        <v/>
      </c>
      <c r="J61" s="635" t="str">
        <f>IF(ISERROR(VLOOKUP($B61,競技者データ入力シート!$B$8:$Q$57,16,FALSE)),"",VLOOKUP($B61,競技者データ入力シート!$B$8:$Q$57,16,FALSE))</f>
        <v/>
      </c>
      <c r="K61" s="615"/>
      <c r="L61" s="631" t="str">
        <f>IF(ISERROR(VLOOKUP($B61,競技者データ入力シート!$B$8:$AK$57,21,FALSE)),"",VLOOKUP($B61,競技者データ入力シート!$B$8:$AK$57,21,FALSE))</f>
        <v/>
      </c>
      <c r="M61" s="615"/>
      <c r="N61" s="614"/>
      <c r="O61" s="615"/>
      <c r="P61" s="614"/>
      <c r="Q61" s="615"/>
      <c r="R61" s="614"/>
      <c r="S61" s="616"/>
      <c r="T61" s="411"/>
      <c r="U61" s="411"/>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c r="CB61" s="411"/>
      <c r="CC61" s="411"/>
      <c r="CD61" s="411"/>
      <c r="CE61" s="411"/>
      <c r="CF61" s="411"/>
      <c r="CG61" s="411"/>
      <c r="CH61" s="411"/>
      <c r="CI61" s="411"/>
      <c r="CJ61" s="41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c r="DG61" s="411"/>
      <c r="DH61" s="411"/>
      <c r="DI61" s="411"/>
      <c r="DJ61" s="411"/>
      <c r="DK61" s="411"/>
      <c r="DL61" s="411"/>
      <c r="DM61" s="411"/>
      <c r="DN61" s="411"/>
      <c r="DO61" s="411"/>
      <c r="DP61" s="411"/>
      <c r="DQ61" s="411"/>
      <c r="DR61" s="411"/>
      <c r="DS61" s="411"/>
      <c r="DT61" s="411"/>
      <c r="DU61" s="411"/>
      <c r="DV61" s="411"/>
      <c r="DW61" s="411"/>
      <c r="DX61" s="411"/>
      <c r="DY61" s="411"/>
      <c r="DZ61" s="411"/>
      <c r="EA61" s="411"/>
      <c r="EB61" s="411"/>
      <c r="EC61" s="411"/>
      <c r="ED61" s="411"/>
      <c r="EE61" s="411"/>
      <c r="EF61" s="411"/>
      <c r="EG61" s="411"/>
      <c r="EH61" s="411"/>
      <c r="EI61" s="411"/>
      <c r="EJ61" s="411"/>
      <c r="EK61" s="411"/>
      <c r="EL61" s="411"/>
      <c r="EM61" s="411"/>
      <c r="EN61" s="411"/>
      <c r="EO61" s="411"/>
      <c r="EP61" s="411"/>
      <c r="EQ61" s="411"/>
      <c r="ER61" s="411"/>
      <c r="ES61" s="411"/>
      <c r="ET61" s="411"/>
      <c r="EU61" s="411"/>
      <c r="EV61" s="411"/>
      <c r="EW61" s="411"/>
      <c r="EX61" s="411"/>
      <c r="EY61" s="411"/>
      <c r="EZ61" s="411"/>
      <c r="FA61" s="411"/>
      <c r="FB61" s="411"/>
      <c r="FC61" s="411"/>
      <c r="FD61" s="411"/>
      <c r="FE61" s="411"/>
      <c r="FF61" s="411"/>
      <c r="FG61" s="411"/>
      <c r="FH61" s="411"/>
      <c r="FI61" s="411"/>
      <c r="FJ61" s="411"/>
      <c r="FK61" s="411"/>
      <c r="FL61" s="411"/>
      <c r="FM61" s="411"/>
      <c r="FN61" s="411"/>
      <c r="FO61" s="411"/>
      <c r="FP61" s="411"/>
      <c r="FQ61" s="411"/>
      <c r="FR61" s="411"/>
      <c r="FS61" s="411"/>
      <c r="FT61" s="411"/>
      <c r="FU61" s="411"/>
      <c r="FV61" s="411"/>
      <c r="FW61" s="411"/>
      <c r="FX61" s="411"/>
      <c r="FY61" s="411"/>
      <c r="FZ61" s="411"/>
      <c r="GA61" s="411"/>
      <c r="GB61" s="411"/>
      <c r="GC61" s="411"/>
      <c r="GD61" s="411"/>
      <c r="GE61" s="411"/>
      <c r="GF61" s="411"/>
      <c r="GG61" s="411"/>
      <c r="GH61" s="411"/>
      <c r="GI61" s="411"/>
      <c r="GJ61" s="411"/>
      <c r="GK61" s="411"/>
      <c r="GL61" s="411"/>
      <c r="GM61" s="411"/>
      <c r="GN61" s="411"/>
      <c r="GO61" s="411"/>
      <c r="GP61" s="411"/>
      <c r="GQ61" s="411"/>
      <c r="GR61" s="411"/>
      <c r="GS61" s="411"/>
      <c r="GT61" s="411"/>
      <c r="GU61" s="411"/>
      <c r="GV61" s="411"/>
      <c r="GW61" s="411"/>
      <c r="GX61" s="411"/>
      <c r="GY61" s="411"/>
      <c r="GZ61" s="411"/>
      <c r="HA61" s="411"/>
      <c r="HB61" s="411"/>
      <c r="HC61" s="411"/>
      <c r="HD61" s="411"/>
      <c r="HE61" s="411"/>
      <c r="HF61" s="411"/>
      <c r="HG61" s="411"/>
      <c r="HH61" s="411"/>
      <c r="HI61" s="411"/>
      <c r="HJ61" s="411"/>
      <c r="HK61" s="411"/>
      <c r="HL61" s="411"/>
      <c r="HM61" s="411"/>
      <c r="HN61" s="411"/>
      <c r="HO61" s="411"/>
      <c r="HP61" s="411"/>
      <c r="HQ61" s="411"/>
      <c r="HR61" s="411"/>
      <c r="HS61" s="411"/>
      <c r="HT61" s="411"/>
      <c r="HU61" s="411"/>
      <c r="HV61" s="411"/>
      <c r="HW61" s="411"/>
      <c r="HX61" s="411"/>
      <c r="HY61" s="411"/>
      <c r="HZ61" s="411"/>
      <c r="IA61" s="411"/>
      <c r="IB61" s="411"/>
      <c r="IC61" s="411"/>
      <c r="ID61" s="411"/>
    </row>
    <row r="62" spans="1:238" ht="16.649999999999999" hidden="1" customHeight="1">
      <c r="A62" s="411"/>
      <c r="B62" s="405">
        <v>46</v>
      </c>
      <c r="C62" s="386" t="str">
        <f>IF(ISERROR(VLOOKUP(B62,'NANS Data'!$D$2:$P$51,6,FALSE)),"",VLOOKUP(B62,'NANS Data'!$D$2:$P$51,6,FALSE))</f>
        <v/>
      </c>
      <c r="D62" s="620" t="str">
        <f>IF(ISERROR(VLOOKUP(B62,'NANS Data'!$D$2:$P$51,7,FALSE)),"",VLOOKUP(B62,'NANS Data'!$D$2:$P$51,7,FALSE))</f>
        <v/>
      </c>
      <c r="E62" s="621"/>
      <c r="F62" s="622"/>
      <c r="G62" s="391" t="str">
        <f>IF(ISERROR(VLOOKUP(B62,'NANS Data'!$D$2:$P$51,12,FALSE)),"",VLOOKUP(B62,'NANS Data'!$D$2:$P$51,12,FALSE))</f>
        <v/>
      </c>
      <c r="H62" s="392" t="str">
        <f>IF(ISERROR(VLOOKUP(B62,競技者データ入力シート!$B$8:$O$57,2,FALSE)),"",VLOOKUP(B62,競技者データ入力シート!$B$8:$O$57,8,FALSE))</f>
        <v/>
      </c>
      <c r="I62" s="389" t="str">
        <f>IF(ISERROR(VLOOKUP(B62,'NANS Data'!$D$2:$P$51,13,FALSE)),"",VLOOKUP(B62,'NANS Data'!$D$2:$P$51,13,FALSE))</f>
        <v/>
      </c>
      <c r="J62" s="629" t="str">
        <f>IF(ISERROR(VLOOKUP($B62,競技者データ入力シート!$B$8:$Q$57,16,FALSE)),"",VLOOKUP($B62,競技者データ入力シート!$B$8:$Q$57,16,FALSE))</f>
        <v/>
      </c>
      <c r="K62" s="630"/>
      <c r="L62" s="636" t="str">
        <f>IF(ISERROR(VLOOKUP($B62,競技者データ入力シート!$B$8:$AK$57,21,FALSE)),"",VLOOKUP($B62,競技者データ入力シート!$B$8:$AK$57,21,FALSE))</f>
        <v/>
      </c>
      <c r="M62" s="619"/>
      <c r="N62" s="617"/>
      <c r="O62" s="619"/>
      <c r="P62" s="617"/>
      <c r="Q62" s="619"/>
      <c r="R62" s="617"/>
      <c r="S62" s="618"/>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1"/>
      <c r="AY62" s="411"/>
      <c r="AZ62" s="411"/>
      <c r="BA62" s="411"/>
      <c r="BB62" s="411"/>
      <c r="BC62" s="411"/>
      <c r="BD62" s="411"/>
      <c r="BE62" s="411"/>
      <c r="BF62" s="411"/>
      <c r="BG62" s="411"/>
      <c r="BH62" s="411"/>
      <c r="BI62" s="411"/>
      <c r="BJ62" s="411"/>
      <c r="BK62" s="411"/>
      <c r="BL62" s="411"/>
      <c r="BM62" s="411"/>
      <c r="BN62" s="411"/>
      <c r="BO62" s="411"/>
      <c r="BP62" s="411"/>
      <c r="BQ62" s="411"/>
      <c r="BR62" s="411"/>
      <c r="BS62" s="411"/>
      <c r="BT62" s="411"/>
      <c r="BU62" s="411"/>
      <c r="BV62" s="411"/>
      <c r="BW62" s="411"/>
      <c r="BX62" s="411"/>
      <c r="BY62" s="411"/>
      <c r="BZ62" s="411"/>
      <c r="CA62" s="411"/>
      <c r="CB62" s="411"/>
      <c r="CC62" s="411"/>
      <c r="CD62" s="411"/>
      <c r="CE62" s="411"/>
      <c r="CF62" s="411"/>
      <c r="CG62" s="411"/>
      <c r="CH62" s="411"/>
      <c r="CI62" s="411"/>
      <c r="CJ62" s="411"/>
      <c r="CK62" s="411"/>
      <c r="CL62" s="411"/>
      <c r="CM62" s="411"/>
      <c r="CN62" s="411"/>
      <c r="CO62" s="411"/>
      <c r="CP62" s="411"/>
      <c r="CQ62" s="411"/>
      <c r="CR62" s="411"/>
      <c r="CS62" s="411"/>
      <c r="CT62" s="411"/>
      <c r="CU62" s="411"/>
      <c r="CV62" s="411"/>
      <c r="CW62" s="411"/>
      <c r="CX62" s="411"/>
      <c r="CY62" s="411"/>
      <c r="CZ62" s="411"/>
      <c r="DA62" s="411"/>
      <c r="DB62" s="411"/>
      <c r="DC62" s="411"/>
      <c r="DD62" s="411"/>
      <c r="DE62" s="411"/>
      <c r="DF62" s="411"/>
      <c r="DG62" s="411"/>
      <c r="DH62" s="411"/>
      <c r="DI62" s="411"/>
      <c r="DJ62" s="411"/>
      <c r="DK62" s="411"/>
      <c r="DL62" s="411"/>
      <c r="DM62" s="411"/>
      <c r="DN62" s="411"/>
      <c r="DO62" s="411"/>
      <c r="DP62" s="411"/>
      <c r="DQ62" s="411"/>
      <c r="DR62" s="411"/>
      <c r="DS62" s="411"/>
      <c r="DT62" s="411"/>
      <c r="DU62" s="411"/>
      <c r="DV62" s="411"/>
      <c r="DW62" s="411"/>
      <c r="DX62" s="411"/>
      <c r="DY62" s="411"/>
      <c r="DZ62" s="411"/>
      <c r="EA62" s="411"/>
      <c r="EB62" s="411"/>
      <c r="EC62" s="411"/>
      <c r="ED62" s="411"/>
      <c r="EE62" s="411"/>
      <c r="EF62" s="411"/>
      <c r="EG62" s="411"/>
      <c r="EH62" s="411"/>
      <c r="EI62" s="411"/>
      <c r="EJ62" s="411"/>
      <c r="EK62" s="411"/>
      <c r="EL62" s="411"/>
      <c r="EM62" s="411"/>
      <c r="EN62" s="411"/>
      <c r="EO62" s="411"/>
      <c r="EP62" s="411"/>
      <c r="EQ62" s="411"/>
      <c r="ER62" s="411"/>
      <c r="ES62" s="411"/>
      <c r="ET62" s="411"/>
      <c r="EU62" s="411"/>
      <c r="EV62" s="411"/>
      <c r="EW62" s="411"/>
      <c r="EX62" s="411"/>
      <c r="EY62" s="411"/>
      <c r="EZ62" s="411"/>
      <c r="FA62" s="411"/>
      <c r="FB62" s="411"/>
      <c r="FC62" s="411"/>
      <c r="FD62" s="411"/>
      <c r="FE62" s="411"/>
      <c r="FF62" s="411"/>
      <c r="FG62" s="411"/>
      <c r="FH62" s="411"/>
      <c r="FI62" s="411"/>
      <c r="FJ62" s="411"/>
      <c r="FK62" s="411"/>
      <c r="FL62" s="411"/>
      <c r="FM62" s="411"/>
      <c r="FN62" s="411"/>
      <c r="FO62" s="411"/>
      <c r="FP62" s="411"/>
      <c r="FQ62" s="411"/>
      <c r="FR62" s="411"/>
      <c r="FS62" s="411"/>
      <c r="FT62" s="411"/>
      <c r="FU62" s="411"/>
      <c r="FV62" s="411"/>
      <c r="FW62" s="411"/>
      <c r="FX62" s="411"/>
      <c r="FY62" s="411"/>
      <c r="FZ62" s="411"/>
      <c r="GA62" s="411"/>
      <c r="GB62" s="411"/>
      <c r="GC62" s="411"/>
      <c r="GD62" s="411"/>
      <c r="GE62" s="411"/>
      <c r="GF62" s="411"/>
      <c r="GG62" s="411"/>
      <c r="GH62" s="411"/>
      <c r="GI62" s="411"/>
      <c r="GJ62" s="411"/>
      <c r="GK62" s="411"/>
      <c r="GL62" s="411"/>
      <c r="GM62" s="411"/>
      <c r="GN62" s="411"/>
      <c r="GO62" s="411"/>
      <c r="GP62" s="411"/>
      <c r="GQ62" s="411"/>
      <c r="GR62" s="411"/>
      <c r="GS62" s="411"/>
      <c r="GT62" s="411"/>
      <c r="GU62" s="411"/>
      <c r="GV62" s="411"/>
      <c r="GW62" s="411"/>
      <c r="GX62" s="411"/>
      <c r="GY62" s="411"/>
      <c r="GZ62" s="411"/>
      <c r="HA62" s="411"/>
      <c r="HB62" s="411"/>
      <c r="HC62" s="411"/>
      <c r="HD62" s="411"/>
      <c r="HE62" s="411"/>
      <c r="HF62" s="411"/>
      <c r="HG62" s="411"/>
      <c r="HH62" s="411"/>
      <c r="HI62" s="411"/>
      <c r="HJ62" s="411"/>
      <c r="HK62" s="411"/>
      <c r="HL62" s="411"/>
      <c r="HM62" s="411"/>
      <c r="HN62" s="411"/>
      <c r="HO62" s="411"/>
      <c r="HP62" s="411"/>
      <c r="HQ62" s="411"/>
      <c r="HR62" s="411"/>
      <c r="HS62" s="411"/>
      <c r="HT62" s="411"/>
      <c r="HU62" s="411"/>
      <c r="HV62" s="411"/>
      <c r="HW62" s="411"/>
      <c r="HX62" s="411"/>
      <c r="HY62" s="411"/>
      <c r="HZ62" s="411"/>
      <c r="IA62" s="411"/>
      <c r="IB62" s="411"/>
      <c r="IC62" s="411"/>
      <c r="ID62" s="411"/>
    </row>
    <row r="63" spans="1:238" ht="16.649999999999999" hidden="1" customHeight="1">
      <c r="A63" s="411"/>
      <c r="B63" s="406">
        <v>47</v>
      </c>
      <c r="C63" s="386" t="str">
        <f>IF(ISERROR(VLOOKUP(B63,'NANS Data'!$D$2:$P$51,6,FALSE)),"",VLOOKUP(B63,'NANS Data'!$D$2:$P$51,6,FALSE))</f>
        <v/>
      </c>
      <c r="D63" s="620" t="str">
        <f>IF(ISERROR(VLOOKUP(B63,'NANS Data'!$D$2:$P$51,7,FALSE)),"",VLOOKUP(B63,'NANS Data'!$D$2:$P$51,7,FALSE))</f>
        <v/>
      </c>
      <c r="E63" s="621"/>
      <c r="F63" s="622"/>
      <c r="G63" s="391" t="str">
        <f>IF(ISERROR(VLOOKUP(B63,'NANS Data'!$D$2:$P$51,12,FALSE)),"",VLOOKUP(B63,'NANS Data'!$D$2:$P$51,12,FALSE))</f>
        <v/>
      </c>
      <c r="H63" s="392" t="str">
        <f>IF(ISERROR(VLOOKUP(B63,競技者データ入力シート!$B$8:$O$57,2,FALSE)),"",VLOOKUP(B63,競技者データ入力シート!$B$8:$O$57,8,FALSE))</f>
        <v/>
      </c>
      <c r="I63" s="389" t="str">
        <f>IF(ISERROR(VLOOKUP(B63,'NANS Data'!$D$2:$P$51,13,FALSE)),"",VLOOKUP(B63,'NANS Data'!$D$2:$P$51,13,FALSE))</f>
        <v/>
      </c>
      <c r="J63" s="629" t="str">
        <f>IF(ISERROR(VLOOKUP($B63,競技者データ入力シート!$B$8:$Q$57,16,FALSE)),"",VLOOKUP($B63,競技者データ入力シート!$B$8:$Q$57,16,FALSE))</f>
        <v/>
      </c>
      <c r="K63" s="630"/>
      <c r="L63" s="636" t="str">
        <f>IF(ISERROR(VLOOKUP($B63,競技者データ入力シート!$B$8:$AK$57,21,FALSE)),"",VLOOKUP($B63,競技者データ入力シート!$B$8:$AK$57,21,FALSE))</f>
        <v/>
      </c>
      <c r="M63" s="619"/>
      <c r="N63" s="617"/>
      <c r="O63" s="619"/>
      <c r="P63" s="617"/>
      <c r="Q63" s="619"/>
      <c r="R63" s="617"/>
      <c r="S63" s="618"/>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1"/>
      <c r="AY63" s="411"/>
      <c r="AZ63" s="411"/>
      <c r="BA63" s="411"/>
      <c r="BB63" s="411"/>
      <c r="BC63" s="411"/>
      <c r="BD63" s="411"/>
      <c r="BE63" s="411"/>
      <c r="BF63" s="411"/>
      <c r="BG63" s="411"/>
      <c r="BH63" s="411"/>
      <c r="BI63" s="411"/>
      <c r="BJ63" s="411"/>
      <c r="BK63" s="411"/>
      <c r="BL63" s="411"/>
      <c r="BM63" s="411"/>
      <c r="BN63" s="411"/>
      <c r="BO63" s="411"/>
      <c r="BP63" s="411"/>
      <c r="BQ63" s="411"/>
      <c r="BR63" s="411"/>
      <c r="BS63" s="411"/>
      <c r="BT63" s="411"/>
      <c r="BU63" s="411"/>
      <c r="BV63" s="411"/>
      <c r="BW63" s="411"/>
      <c r="BX63" s="411"/>
      <c r="BY63" s="411"/>
      <c r="BZ63" s="411"/>
      <c r="CA63" s="411"/>
      <c r="CB63" s="411"/>
      <c r="CC63" s="411"/>
      <c r="CD63" s="411"/>
      <c r="CE63" s="411"/>
      <c r="CF63" s="411"/>
      <c r="CG63" s="411"/>
      <c r="CH63" s="411"/>
      <c r="CI63" s="411"/>
      <c r="CJ63" s="411"/>
      <c r="CK63" s="411"/>
      <c r="CL63" s="411"/>
      <c r="CM63" s="411"/>
      <c r="CN63" s="411"/>
      <c r="CO63" s="411"/>
      <c r="CP63" s="411"/>
      <c r="CQ63" s="411"/>
      <c r="CR63" s="411"/>
      <c r="CS63" s="411"/>
      <c r="CT63" s="411"/>
      <c r="CU63" s="411"/>
      <c r="CV63" s="411"/>
      <c r="CW63" s="411"/>
      <c r="CX63" s="411"/>
      <c r="CY63" s="411"/>
      <c r="CZ63" s="411"/>
      <c r="DA63" s="411"/>
      <c r="DB63" s="411"/>
      <c r="DC63" s="411"/>
      <c r="DD63" s="411"/>
      <c r="DE63" s="411"/>
      <c r="DF63" s="411"/>
      <c r="DG63" s="411"/>
      <c r="DH63" s="411"/>
      <c r="DI63" s="411"/>
      <c r="DJ63" s="411"/>
      <c r="DK63" s="411"/>
      <c r="DL63" s="411"/>
      <c r="DM63" s="411"/>
      <c r="DN63" s="411"/>
      <c r="DO63" s="411"/>
      <c r="DP63" s="411"/>
      <c r="DQ63" s="411"/>
      <c r="DR63" s="411"/>
      <c r="DS63" s="411"/>
      <c r="DT63" s="411"/>
      <c r="DU63" s="411"/>
      <c r="DV63" s="411"/>
      <c r="DW63" s="411"/>
      <c r="DX63" s="411"/>
      <c r="DY63" s="411"/>
      <c r="DZ63" s="411"/>
      <c r="EA63" s="411"/>
      <c r="EB63" s="411"/>
      <c r="EC63" s="411"/>
      <c r="ED63" s="411"/>
      <c r="EE63" s="411"/>
      <c r="EF63" s="411"/>
      <c r="EG63" s="411"/>
      <c r="EH63" s="411"/>
      <c r="EI63" s="411"/>
      <c r="EJ63" s="411"/>
      <c r="EK63" s="411"/>
      <c r="EL63" s="411"/>
      <c r="EM63" s="411"/>
      <c r="EN63" s="411"/>
      <c r="EO63" s="411"/>
      <c r="EP63" s="411"/>
      <c r="EQ63" s="411"/>
      <c r="ER63" s="411"/>
      <c r="ES63" s="411"/>
      <c r="ET63" s="411"/>
      <c r="EU63" s="411"/>
      <c r="EV63" s="411"/>
      <c r="EW63" s="411"/>
      <c r="EX63" s="411"/>
      <c r="EY63" s="411"/>
      <c r="EZ63" s="411"/>
      <c r="FA63" s="411"/>
      <c r="FB63" s="411"/>
      <c r="FC63" s="411"/>
      <c r="FD63" s="411"/>
      <c r="FE63" s="411"/>
      <c r="FF63" s="411"/>
      <c r="FG63" s="411"/>
      <c r="FH63" s="411"/>
      <c r="FI63" s="411"/>
      <c r="FJ63" s="411"/>
      <c r="FK63" s="411"/>
      <c r="FL63" s="411"/>
      <c r="FM63" s="411"/>
      <c r="FN63" s="411"/>
      <c r="FO63" s="411"/>
      <c r="FP63" s="411"/>
      <c r="FQ63" s="411"/>
      <c r="FR63" s="411"/>
      <c r="FS63" s="411"/>
      <c r="FT63" s="411"/>
      <c r="FU63" s="411"/>
      <c r="FV63" s="411"/>
      <c r="FW63" s="411"/>
      <c r="FX63" s="411"/>
      <c r="FY63" s="411"/>
      <c r="FZ63" s="411"/>
      <c r="GA63" s="411"/>
      <c r="GB63" s="411"/>
      <c r="GC63" s="411"/>
      <c r="GD63" s="411"/>
      <c r="GE63" s="411"/>
      <c r="GF63" s="411"/>
      <c r="GG63" s="411"/>
      <c r="GH63" s="411"/>
      <c r="GI63" s="411"/>
      <c r="GJ63" s="411"/>
      <c r="GK63" s="411"/>
      <c r="GL63" s="411"/>
      <c r="GM63" s="411"/>
      <c r="GN63" s="411"/>
      <c r="GO63" s="411"/>
      <c r="GP63" s="411"/>
      <c r="GQ63" s="411"/>
      <c r="GR63" s="411"/>
      <c r="GS63" s="411"/>
      <c r="GT63" s="411"/>
      <c r="GU63" s="411"/>
      <c r="GV63" s="411"/>
      <c r="GW63" s="411"/>
      <c r="GX63" s="411"/>
      <c r="GY63" s="411"/>
      <c r="GZ63" s="411"/>
      <c r="HA63" s="411"/>
      <c r="HB63" s="411"/>
      <c r="HC63" s="411"/>
      <c r="HD63" s="411"/>
      <c r="HE63" s="411"/>
      <c r="HF63" s="411"/>
      <c r="HG63" s="411"/>
      <c r="HH63" s="411"/>
      <c r="HI63" s="411"/>
      <c r="HJ63" s="411"/>
      <c r="HK63" s="411"/>
      <c r="HL63" s="411"/>
      <c r="HM63" s="411"/>
      <c r="HN63" s="411"/>
      <c r="HO63" s="411"/>
      <c r="HP63" s="411"/>
      <c r="HQ63" s="411"/>
      <c r="HR63" s="411"/>
      <c r="HS63" s="411"/>
      <c r="HT63" s="411"/>
      <c r="HU63" s="411"/>
      <c r="HV63" s="411"/>
      <c r="HW63" s="411"/>
      <c r="HX63" s="411"/>
      <c r="HY63" s="411"/>
      <c r="HZ63" s="411"/>
      <c r="IA63" s="411"/>
      <c r="IB63" s="411"/>
      <c r="IC63" s="411"/>
      <c r="ID63" s="411"/>
    </row>
    <row r="64" spans="1:238" ht="16.649999999999999" hidden="1" customHeight="1">
      <c r="A64" s="411"/>
      <c r="B64" s="406">
        <v>48</v>
      </c>
      <c r="C64" s="386" t="str">
        <f>IF(ISERROR(VLOOKUP(B64,'NANS Data'!$D$2:$P$51,6,FALSE)),"",VLOOKUP(B64,'NANS Data'!$D$2:$P$51,6,FALSE))</f>
        <v/>
      </c>
      <c r="D64" s="620" t="str">
        <f>IF(ISERROR(VLOOKUP(B64,'NANS Data'!$D$2:$P$51,7,FALSE)),"",VLOOKUP(B64,'NANS Data'!$D$2:$P$51,7,FALSE))</f>
        <v/>
      </c>
      <c r="E64" s="621"/>
      <c r="F64" s="622"/>
      <c r="G64" s="391" t="str">
        <f>IF(ISERROR(VLOOKUP(B64,'NANS Data'!$D$2:$P$51,12,FALSE)),"",VLOOKUP(B64,'NANS Data'!$D$2:$P$51,12,FALSE))</f>
        <v/>
      </c>
      <c r="H64" s="392" t="str">
        <f>IF(ISERROR(VLOOKUP(B64,競技者データ入力シート!$B$8:$O$57,2,FALSE)),"",VLOOKUP(B64,競技者データ入力シート!$B$8:$O$57,8,FALSE))</f>
        <v/>
      </c>
      <c r="I64" s="389" t="str">
        <f>IF(ISERROR(VLOOKUP(B64,'NANS Data'!$D$2:$P$51,13,FALSE)),"",VLOOKUP(B64,'NANS Data'!$D$2:$P$51,13,FALSE))</f>
        <v/>
      </c>
      <c r="J64" s="629" t="str">
        <f>IF(ISERROR(VLOOKUP($B64,競技者データ入力シート!$B$8:$Q$57,16,FALSE)),"",VLOOKUP($B64,競技者データ入力シート!$B$8:$Q$57,16,FALSE))</f>
        <v/>
      </c>
      <c r="K64" s="630"/>
      <c r="L64" s="636" t="str">
        <f>IF(ISERROR(VLOOKUP($B64,競技者データ入力シート!$B$8:$AK$57,21,FALSE)),"",VLOOKUP($B64,競技者データ入力シート!$B$8:$AK$57,21,FALSE))</f>
        <v/>
      </c>
      <c r="M64" s="619"/>
      <c r="N64" s="617"/>
      <c r="O64" s="619"/>
      <c r="P64" s="617"/>
      <c r="Q64" s="619"/>
      <c r="R64" s="617"/>
      <c r="S64" s="618"/>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1"/>
      <c r="AY64" s="411"/>
      <c r="AZ64" s="411"/>
      <c r="BA64" s="411"/>
      <c r="BB64" s="411"/>
      <c r="BC64" s="411"/>
      <c r="BD64" s="411"/>
      <c r="BE64" s="411"/>
      <c r="BF64" s="411"/>
      <c r="BG64" s="411"/>
      <c r="BH64" s="411"/>
      <c r="BI64" s="411"/>
      <c r="BJ64" s="411"/>
      <c r="BK64" s="411"/>
      <c r="BL64" s="411"/>
      <c r="BM64" s="411"/>
      <c r="BN64" s="411"/>
      <c r="BO64" s="411"/>
      <c r="BP64" s="411"/>
      <c r="BQ64" s="411"/>
      <c r="BR64" s="411"/>
      <c r="BS64" s="411"/>
      <c r="BT64" s="411"/>
      <c r="BU64" s="411"/>
      <c r="BV64" s="411"/>
      <c r="BW64" s="411"/>
      <c r="BX64" s="411"/>
      <c r="BY64" s="411"/>
      <c r="BZ64" s="411"/>
      <c r="CA64" s="411"/>
      <c r="CB64" s="411"/>
      <c r="CC64" s="411"/>
      <c r="CD64" s="411"/>
      <c r="CE64" s="411"/>
      <c r="CF64" s="411"/>
      <c r="CG64" s="411"/>
      <c r="CH64" s="411"/>
      <c r="CI64" s="411"/>
      <c r="CJ64" s="411"/>
      <c r="CK64" s="411"/>
      <c r="CL64" s="411"/>
      <c r="CM64" s="411"/>
      <c r="CN64" s="411"/>
      <c r="CO64" s="411"/>
      <c r="CP64" s="411"/>
      <c r="CQ64" s="411"/>
      <c r="CR64" s="411"/>
      <c r="CS64" s="411"/>
      <c r="CT64" s="411"/>
      <c r="CU64" s="411"/>
      <c r="CV64" s="411"/>
      <c r="CW64" s="411"/>
      <c r="CX64" s="411"/>
      <c r="CY64" s="411"/>
      <c r="CZ64" s="411"/>
      <c r="DA64" s="411"/>
      <c r="DB64" s="411"/>
      <c r="DC64" s="411"/>
      <c r="DD64" s="411"/>
      <c r="DE64" s="411"/>
      <c r="DF64" s="411"/>
      <c r="DG64" s="411"/>
      <c r="DH64" s="411"/>
      <c r="DI64" s="411"/>
      <c r="DJ64" s="411"/>
      <c r="DK64" s="411"/>
      <c r="DL64" s="411"/>
      <c r="DM64" s="411"/>
      <c r="DN64" s="411"/>
      <c r="DO64" s="411"/>
      <c r="DP64" s="411"/>
      <c r="DQ64" s="411"/>
      <c r="DR64" s="411"/>
      <c r="DS64" s="411"/>
      <c r="DT64" s="411"/>
      <c r="DU64" s="411"/>
      <c r="DV64" s="411"/>
      <c r="DW64" s="411"/>
      <c r="DX64" s="411"/>
      <c r="DY64" s="411"/>
      <c r="DZ64" s="411"/>
      <c r="EA64" s="411"/>
      <c r="EB64" s="411"/>
      <c r="EC64" s="411"/>
      <c r="ED64" s="411"/>
      <c r="EE64" s="411"/>
      <c r="EF64" s="411"/>
      <c r="EG64" s="411"/>
      <c r="EH64" s="411"/>
      <c r="EI64" s="411"/>
      <c r="EJ64" s="411"/>
      <c r="EK64" s="411"/>
      <c r="EL64" s="411"/>
      <c r="EM64" s="411"/>
      <c r="EN64" s="411"/>
      <c r="EO64" s="411"/>
      <c r="EP64" s="411"/>
      <c r="EQ64" s="411"/>
      <c r="ER64" s="411"/>
      <c r="ES64" s="411"/>
      <c r="ET64" s="411"/>
      <c r="EU64" s="411"/>
      <c r="EV64" s="411"/>
      <c r="EW64" s="411"/>
      <c r="EX64" s="411"/>
      <c r="EY64" s="411"/>
      <c r="EZ64" s="411"/>
      <c r="FA64" s="411"/>
      <c r="FB64" s="411"/>
      <c r="FC64" s="411"/>
      <c r="FD64" s="411"/>
      <c r="FE64" s="411"/>
      <c r="FF64" s="411"/>
      <c r="FG64" s="411"/>
      <c r="FH64" s="411"/>
      <c r="FI64" s="411"/>
      <c r="FJ64" s="411"/>
      <c r="FK64" s="411"/>
      <c r="FL64" s="411"/>
      <c r="FM64" s="411"/>
      <c r="FN64" s="411"/>
      <c r="FO64" s="411"/>
      <c r="FP64" s="411"/>
      <c r="FQ64" s="411"/>
      <c r="FR64" s="411"/>
      <c r="FS64" s="411"/>
      <c r="FT64" s="411"/>
      <c r="FU64" s="411"/>
      <c r="FV64" s="411"/>
      <c r="FW64" s="411"/>
      <c r="FX64" s="411"/>
      <c r="FY64" s="411"/>
      <c r="FZ64" s="411"/>
      <c r="GA64" s="411"/>
      <c r="GB64" s="411"/>
      <c r="GC64" s="411"/>
      <c r="GD64" s="411"/>
      <c r="GE64" s="411"/>
      <c r="GF64" s="411"/>
      <c r="GG64" s="411"/>
      <c r="GH64" s="411"/>
      <c r="GI64" s="411"/>
      <c r="GJ64" s="411"/>
      <c r="GK64" s="411"/>
      <c r="GL64" s="411"/>
      <c r="GM64" s="411"/>
      <c r="GN64" s="411"/>
      <c r="GO64" s="411"/>
      <c r="GP64" s="411"/>
      <c r="GQ64" s="411"/>
      <c r="GR64" s="411"/>
      <c r="GS64" s="411"/>
      <c r="GT64" s="411"/>
      <c r="GU64" s="411"/>
      <c r="GV64" s="411"/>
      <c r="GW64" s="411"/>
      <c r="GX64" s="411"/>
      <c r="GY64" s="411"/>
      <c r="GZ64" s="411"/>
      <c r="HA64" s="411"/>
      <c r="HB64" s="411"/>
      <c r="HC64" s="411"/>
      <c r="HD64" s="411"/>
      <c r="HE64" s="411"/>
      <c r="HF64" s="411"/>
      <c r="HG64" s="411"/>
      <c r="HH64" s="411"/>
      <c r="HI64" s="411"/>
      <c r="HJ64" s="411"/>
      <c r="HK64" s="411"/>
      <c r="HL64" s="411"/>
      <c r="HM64" s="411"/>
      <c r="HN64" s="411"/>
      <c r="HO64" s="411"/>
      <c r="HP64" s="411"/>
      <c r="HQ64" s="411"/>
      <c r="HR64" s="411"/>
      <c r="HS64" s="411"/>
      <c r="HT64" s="411"/>
      <c r="HU64" s="411"/>
      <c r="HV64" s="411"/>
      <c r="HW64" s="411"/>
      <c r="HX64" s="411"/>
      <c r="HY64" s="411"/>
      <c r="HZ64" s="411"/>
      <c r="IA64" s="411"/>
      <c r="IB64" s="411"/>
      <c r="IC64" s="411"/>
      <c r="ID64" s="411"/>
    </row>
    <row r="65" spans="1:238" ht="16.649999999999999" hidden="1" customHeight="1">
      <c r="A65" s="411"/>
      <c r="B65" s="406">
        <v>49</v>
      </c>
      <c r="C65" s="386" t="str">
        <f>IF(ISERROR(VLOOKUP(B65,'NANS Data'!$D$2:$P$51,6,FALSE)),"",VLOOKUP(B65,'NANS Data'!$D$2:$P$51,6,FALSE))</f>
        <v/>
      </c>
      <c r="D65" s="620" t="str">
        <f>IF(ISERROR(VLOOKUP(B65,'NANS Data'!$D$2:$P$51,7,FALSE)),"",VLOOKUP(B65,'NANS Data'!$D$2:$P$51,7,FALSE))</f>
        <v/>
      </c>
      <c r="E65" s="621"/>
      <c r="F65" s="622"/>
      <c r="G65" s="391" t="str">
        <f>IF(ISERROR(VLOOKUP(B65,'NANS Data'!$D$2:$P$51,12,FALSE)),"",VLOOKUP(B65,'NANS Data'!$D$2:$P$51,12,FALSE))</f>
        <v/>
      </c>
      <c r="H65" s="392" t="str">
        <f>IF(ISERROR(VLOOKUP(B65,競技者データ入力シート!$B$8:$O$57,2,FALSE)),"",VLOOKUP(B65,競技者データ入力シート!$B$8:$O$57,8,FALSE))</f>
        <v/>
      </c>
      <c r="I65" s="389" t="str">
        <f>IF(ISERROR(VLOOKUP(B65,'NANS Data'!$D$2:$P$51,13,FALSE)),"",VLOOKUP(B65,'NANS Data'!$D$2:$P$51,13,FALSE))</f>
        <v/>
      </c>
      <c r="J65" s="629" t="str">
        <f>IF(ISERROR(VLOOKUP($B65,競技者データ入力シート!$B$8:$Q$57,16,FALSE)),"",VLOOKUP($B65,競技者データ入力シート!$B$8:$Q$57,16,FALSE))</f>
        <v/>
      </c>
      <c r="K65" s="630"/>
      <c r="L65" s="636" t="str">
        <f>IF(ISERROR(VLOOKUP($B65,競技者データ入力シート!$B$8:$AK$57,21,FALSE)),"",VLOOKUP($B65,競技者データ入力シート!$B$8:$AK$57,21,FALSE))</f>
        <v/>
      </c>
      <c r="M65" s="619"/>
      <c r="N65" s="617"/>
      <c r="O65" s="619"/>
      <c r="P65" s="617"/>
      <c r="Q65" s="619"/>
      <c r="R65" s="617"/>
      <c r="S65" s="618"/>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1"/>
      <c r="AY65" s="411"/>
      <c r="AZ65" s="411"/>
      <c r="BA65" s="411"/>
      <c r="BB65" s="411"/>
      <c r="BC65" s="411"/>
      <c r="BD65" s="411"/>
      <c r="BE65" s="411"/>
      <c r="BF65" s="411"/>
      <c r="BG65" s="411"/>
      <c r="BH65" s="411"/>
      <c r="BI65" s="411"/>
      <c r="BJ65" s="411"/>
      <c r="BK65" s="411"/>
      <c r="BL65" s="411"/>
      <c r="BM65" s="411"/>
      <c r="BN65" s="411"/>
      <c r="BO65" s="411"/>
      <c r="BP65" s="411"/>
      <c r="BQ65" s="411"/>
      <c r="BR65" s="411"/>
      <c r="BS65" s="411"/>
      <c r="BT65" s="411"/>
      <c r="BU65" s="411"/>
      <c r="BV65" s="411"/>
      <c r="BW65" s="411"/>
      <c r="BX65" s="411"/>
      <c r="BY65" s="411"/>
      <c r="BZ65" s="411"/>
      <c r="CA65" s="411"/>
      <c r="CB65" s="411"/>
      <c r="CC65" s="411"/>
      <c r="CD65" s="411"/>
      <c r="CE65" s="411"/>
      <c r="CF65" s="411"/>
      <c r="CG65" s="411"/>
      <c r="CH65" s="411"/>
      <c r="CI65" s="411"/>
      <c r="CJ65" s="411"/>
      <c r="CK65" s="411"/>
      <c r="CL65" s="411"/>
      <c r="CM65" s="411"/>
      <c r="CN65" s="411"/>
      <c r="CO65" s="411"/>
      <c r="CP65" s="411"/>
      <c r="CQ65" s="411"/>
      <c r="CR65" s="411"/>
      <c r="CS65" s="411"/>
      <c r="CT65" s="411"/>
      <c r="CU65" s="411"/>
      <c r="CV65" s="411"/>
      <c r="CW65" s="411"/>
      <c r="CX65" s="411"/>
      <c r="CY65" s="411"/>
      <c r="CZ65" s="411"/>
      <c r="DA65" s="411"/>
      <c r="DB65" s="411"/>
      <c r="DC65" s="411"/>
      <c r="DD65" s="411"/>
      <c r="DE65" s="411"/>
      <c r="DF65" s="411"/>
      <c r="DG65" s="411"/>
      <c r="DH65" s="411"/>
      <c r="DI65" s="411"/>
      <c r="DJ65" s="411"/>
      <c r="DK65" s="411"/>
      <c r="DL65" s="411"/>
      <c r="DM65" s="411"/>
      <c r="DN65" s="411"/>
      <c r="DO65" s="411"/>
      <c r="DP65" s="411"/>
      <c r="DQ65" s="411"/>
      <c r="DR65" s="411"/>
      <c r="DS65" s="411"/>
      <c r="DT65" s="411"/>
      <c r="DU65" s="411"/>
      <c r="DV65" s="411"/>
      <c r="DW65" s="411"/>
      <c r="DX65" s="411"/>
      <c r="DY65" s="411"/>
      <c r="DZ65" s="411"/>
      <c r="EA65" s="411"/>
      <c r="EB65" s="411"/>
      <c r="EC65" s="411"/>
      <c r="ED65" s="411"/>
      <c r="EE65" s="411"/>
      <c r="EF65" s="411"/>
      <c r="EG65" s="411"/>
      <c r="EH65" s="411"/>
      <c r="EI65" s="411"/>
      <c r="EJ65" s="411"/>
      <c r="EK65" s="411"/>
      <c r="EL65" s="411"/>
      <c r="EM65" s="411"/>
      <c r="EN65" s="411"/>
      <c r="EO65" s="411"/>
      <c r="EP65" s="411"/>
      <c r="EQ65" s="411"/>
      <c r="ER65" s="411"/>
      <c r="ES65" s="411"/>
      <c r="ET65" s="411"/>
      <c r="EU65" s="411"/>
      <c r="EV65" s="411"/>
      <c r="EW65" s="411"/>
      <c r="EX65" s="411"/>
      <c r="EY65" s="411"/>
      <c r="EZ65" s="411"/>
      <c r="FA65" s="411"/>
      <c r="FB65" s="411"/>
      <c r="FC65" s="411"/>
      <c r="FD65" s="411"/>
      <c r="FE65" s="411"/>
      <c r="FF65" s="411"/>
      <c r="FG65" s="411"/>
      <c r="FH65" s="411"/>
      <c r="FI65" s="411"/>
      <c r="FJ65" s="411"/>
      <c r="FK65" s="411"/>
      <c r="FL65" s="411"/>
      <c r="FM65" s="411"/>
      <c r="FN65" s="411"/>
      <c r="FO65" s="411"/>
      <c r="FP65" s="411"/>
      <c r="FQ65" s="411"/>
      <c r="FR65" s="411"/>
      <c r="FS65" s="411"/>
      <c r="FT65" s="411"/>
      <c r="FU65" s="411"/>
      <c r="FV65" s="411"/>
      <c r="FW65" s="411"/>
      <c r="FX65" s="411"/>
      <c r="FY65" s="411"/>
      <c r="FZ65" s="411"/>
      <c r="GA65" s="411"/>
      <c r="GB65" s="411"/>
      <c r="GC65" s="411"/>
      <c r="GD65" s="411"/>
      <c r="GE65" s="411"/>
      <c r="GF65" s="411"/>
      <c r="GG65" s="411"/>
      <c r="GH65" s="411"/>
      <c r="GI65" s="411"/>
      <c r="GJ65" s="411"/>
      <c r="GK65" s="411"/>
      <c r="GL65" s="411"/>
      <c r="GM65" s="411"/>
      <c r="GN65" s="411"/>
      <c r="GO65" s="411"/>
      <c r="GP65" s="411"/>
      <c r="GQ65" s="411"/>
      <c r="GR65" s="411"/>
      <c r="GS65" s="411"/>
      <c r="GT65" s="411"/>
      <c r="GU65" s="411"/>
      <c r="GV65" s="411"/>
      <c r="GW65" s="411"/>
      <c r="GX65" s="411"/>
      <c r="GY65" s="411"/>
      <c r="GZ65" s="411"/>
      <c r="HA65" s="411"/>
      <c r="HB65" s="411"/>
      <c r="HC65" s="411"/>
      <c r="HD65" s="411"/>
      <c r="HE65" s="411"/>
      <c r="HF65" s="411"/>
      <c r="HG65" s="411"/>
      <c r="HH65" s="411"/>
      <c r="HI65" s="411"/>
      <c r="HJ65" s="411"/>
      <c r="HK65" s="411"/>
      <c r="HL65" s="411"/>
      <c r="HM65" s="411"/>
      <c r="HN65" s="411"/>
      <c r="HO65" s="411"/>
      <c r="HP65" s="411"/>
      <c r="HQ65" s="411"/>
      <c r="HR65" s="411"/>
      <c r="HS65" s="411"/>
      <c r="HT65" s="411"/>
      <c r="HU65" s="411"/>
      <c r="HV65" s="411"/>
      <c r="HW65" s="411"/>
      <c r="HX65" s="411"/>
      <c r="HY65" s="411"/>
      <c r="HZ65" s="411"/>
      <c r="IA65" s="411"/>
      <c r="IB65" s="411"/>
      <c r="IC65" s="411"/>
      <c r="ID65" s="411"/>
    </row>
    <row r="66" spans="1:238" ht="16.649999999999999" hidden="1" customHeight="1">
      <c r="A66" s="411"/>
      <c r="B66" s="408">
        <v>50</v>
      </c>
      <c r="C66" s="401" t="str">
        <f>IF(ISERROR(VLOOKUP(B66,'NANS Data'!$D$2:$P$51,6,FALSE)),"",VLOOKUP(B66,'NANS Data'!$D$2:$P$51,6,FALSE))</f>
        <v/>
      </c>
      <c r="D66" s="637" t="str">
        <f>IF(ISERROR(VLOOKUP(B66,'NANS Data'!$D$2:$P$51,7,FALSE)),"",VLOOKUP(B66,'NANS Data'!$D$2:$P$51,7,FALSE))</f>
        <v/>
      </c>
      <c r="E66" s="638"/>
      <c r="F66" s="639"/>
      <c r="G66" s="402" t="str">
        <f>IF(ISERROR(VLOOKUP(B66,'NANS Data'!$D$2:$P$51,12,FALSE)),"",VLOOKUP(B66,'NANS Data'!$D$2:$P$51,12,FALSE))</f>
        <v/>
      </c>
      <c r="H66" s="403" t="str">
        <f>IF(ISERROR(VLOOKUP(B66,競技者データ入力シート!$B$8:$O$57,2,FALSE)),"",VLOOKUP(B66,競技者データ入力シート!$B$8:$O$57,8,FALSE))</f>
        <v/>
      </c>
      <c r="I66" s="404" t="str">
        <f>IF(ISERROR(VLOOKUP(B66,'NANS Data'!$D$2:$P$51,13,FALSE)),"",VLOOKUP(B66,'NANS Data'!$D$2:$P$51,13,FALSE))</f>
        <v/>
      </c>
      <c r="J66" s="642" t="str">
        <f>IF(ISERROR(VLOOKUP($B66,競技者データ入力シート!$B$8:$Q$57,16,FALSE)),"",VLOOKUP($B66,競技者データ入力シート!$B$8:$Q$57,16,FALSE))</f>
        <v/>
      </c>
      <c r="K66" s="643"/>
      <c r="L66" s="660" t="str">
        <f>IF(ISERROR(VLOOKUP($B66,競技者データ入力シート!$B$8:$AK$57,21,FALSE)),"",VLOOKUP($B66,競技者データ入力シート!$B$8:$AK$57,21,FALSE))</f>
        <v/>
      </c>
      <c r="M66" s="643"/>
      <c r="N66" s="658"/>
      <c r="O66" s="643"/>
      <c r="P66" s="658"/>
      <c r="Q66" s="643"/>
      <c r="R66" s="658"/>
      <c r="S66" s="659"/>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1"/>
      <c r="AY66" s="411"/>
      <c r="AZ66" s="411"/>
      <c r="BA66" s="411"/>
      <c r="BB66" s="411"/>
      <c r="BC66" s="411"/>
      <c r="BD66" s="411"/>
      <c r="BE66" s="411"/>
      <c r="BF66" s="411"/>
      <c r="BG66" s="411"/>
      <c r="BH66" s="411"/>
      <c r="BI66" s="411"/>
      <c r="BJ66" s="411"/>
      <c r="BK66" s="411"/>
      <c r="BL66" s="411"/>
      <c r="BM66" s="411"/>
      <c r="BN66" s="411"/>
      <c r="BO66" s="411"/>
      <c r="BP66" s="411"/>
      <c r="BQ66" s="411"/>
      <c r="BR66" s="411"/>
      <c r="BS66" s="411"/>
      <c r="BT66" s="411"/>
      <c r="BU66" s="411"/>
      <c r="BV66" s="411"/>
      <c r="BW66" s="411"/>
      <c r="BX66" s="411"/>
      <c r="BY66" s="411"/>
      <c r="BZ66" s="411"/>
      <c r="CA66" s="411"/>
      <c r="CB66" s="411"/>
      <c r="CC66" s="411"/>
      <c r="CD66" s="411"/>
      <c r="CE66" s="411"/>
      <c r="CF66" s="411"/>
      <c r="CG66" s="411"/>
      <c r="CH66" s="411"/>
      <c r="CI66" s="411"/>
      <c r="CJ66" s="411"/>
      <c r="CK66" s="411"/>
      <c r="CL66" s="411"/>
      <c r="CM66" s="411"/>
      <c r="CN66" s="411"/>
      <c r="CO66" s="411"/>
      <c r="CP66" s="411"/>
      <c r="CQ66" s="411"/>
      <c r="CR66" s="411"/>
      <c r="CS66" s="411"/>
      <c r="CT66" s="411"/>
      <c r="CU66" s="411"/>
      <c r="CV66" s="411"/>
      <c r="CW66" s="411"/>
      <c r="CX66" s="411"/>
      <c r="CY66" s="411"/>
      <c r="CZ66" s="411"/>
      <c r="DA66" s="411"/>
      <c r="DB66" s="411"/>
      <c r="DC66" s="411"/>
      <c r="DD66" s="411"/>
      <c r="DE66" s="411"/>
      <c r="DF66" s="411"/>
      <c r="DG66" s="411"/>
      <c r="DH66" s="411"/>
      <c r="DI66" s="411"/>
      <c r="DJ66" s="411"/>
      <c r="DK66" s="411"/>
      <c r="DL66" s="411"/>
      <c r="DM66" s="411"/>
      <c r="DN66" s="411"/>
      <c r="DO66" s="411"/>
      <c r="DP66" s="411"/>
      <c r="DQ66" s="411"/>
      <c r="DR66" s="411"/>
      <c r="DS66" s="411"/>
      <c r="DT66" s="411"/>
      <c r="DU66" s="411"/>
      <c r="DV66" s="411"/>
      <c r="DW66" s="411"/>
      <c r="DX66" s="411"/>
      <c r="DY66" s="411"/>
      <c r="DZ66" s="411"/>
      <c r="EA66" s="411"/>
      <c r="EB66" s="411"/>
      <c r="EC66" s="411"/>
      <c r="ED66" s="411"/>
      <c r="EE66" s="411"/>
      <c r="EF66" s="411"/>
      <c r="EG66" s="411"/>
      <c r="EH66" s="411"/>
      <c r="EI66" s="411"/>
      <c r="EJ66" s="411"/>
      <c r="EK66" s="411"/>
      <c r="EL66" s="411"/>
      <c r="EM66" s="411"/>
      <c r="EN66" s="411"/>
      <c r="EO66" s="411"/>
      <c r="EP66" s="411"/>
      <c r="EQ66" s="411"/>
      <c r="ER66" s="411"/>
      <c r="ES66" s="411"/>
      <c r="ET66" s="411"/>
      <c r="EU66" s="411"/>
      <c r="EV66" s="411"/>
      <c r="EW66" s="411"/>
      <c r="EX66" s="411"/>
      <c r="EY66" s="411"/>
      <c r="EZ66" s="411"/>
      <c r="FA66" s="411"/>
      <c r="FB66" s="411"/>
      <c r="FC66" s="411"/>
      <c r="FD66" s="411"/>
      <c r="FE66" s="411"/>
      <c r="FF66" s="411"/>
      <c r="FG66" s="411"/>
      <c r="FH66" s="411"/>
      <c r="FI66" s="411"/>
      <c r="FJ66" s="411"/>
      <c r="FK66" s="411"/>
      <c r="FL66" s="411"/>
      <c r="FM66" s="411"/>
      <c r="FN66" s="411"/>
      <c r="FO66" s="411"/>
      <c r="FP66" s="411"/>
      <c r="FQ66" s="411"/>
      <c r="FR66" s="411"/>
      <c r="FS66" s="411"/>
      <c r="FT66" s="411"/>
      <c r="FU66" s="411"/>
      <c r="FV66" s="411"/>
      <c r="FW66" s="411"/>
      <c r="FX66" s="411"/>
      <c r="FY66" s="411"/>
      <c r="FZ66" s="411"/>
      <c r="GA66" s="411"/>
      <c r="GB66" s="411"/>
      <c r="GC66" s="411"/>
      <c r="GD66" s="411"/>
      <c r="GE66" s="411"/>
      <c r="GF66" s="411"/>
      <c r="GG66" s="411"/>
      <c r="GH66" s="411"/>
      <c r="GI66" s="411"/>
      <c r="GJ66" s="411"/>
      <c r="GK66" s="411"/>
      <c r="GL66" s="411"/>
      <c r="GM66" s="411"/>
      <c r="GN66" s="411"/>
      <c r="GO66" s="411"/>
      <c r="GP66" s="411"/>
      <c r="GQ66" s="411"/>
      <c r="GR66" s="411"/>
      <c r="GS66" s="411"/>
      <c r="GT66" s="411"/>
      <c r="GU66" s="411"/>
      <c r="GV66" s="411"/>
      <c r="GW66" s="411"/>
      <c r="GX66" s="411"/>
      <c r="GY66" s="411"/>
      <c r="GZ66" s="411"/>
      <c r="HA66" s="411"/>
      <c r="HB66" s="411"/>
      <c r="HC66" s="411"/>
      <c r="HD66" s="411"/>
      <c r="HE66" s="411"/>
      <c r="HF66" s="411"/>
      <c r="HG66" s="411"/>
      <c r="HH66" s="411"/>
      <c r="HI66" s="411"/>
      <c r="HJ66" s="411"/>
      <c r="HK66" s="411"/>
      <c r="HL66" s="411"/>
      <c r="HM66" s="411"/>
      <c r="HN66" s="411"/>
      <c r="HO66" s="411"/>
      <c r="HP66" s="411"/>
      <c r="HQ66" s="411"/>
      <c r="HR66" s="411"/>
      <c r="HS66" s="411"/>
      <c r="HT66" s="411"/>
      <c r="HU66" s="411"/>
      <c r="HV66" s="411"/>
      <c r="HW66" s="411"/>
      <c r="HX66" s="411"/>
      <c r="HY66" s="411"/>
      <c r="HZ66" s="411"/>
      <c r="IA66" s="411"/>
      <c r="IB66" s="411"/>
      <c r="IC66" s="411"/>
      <c r="ID66" s="411"/>
    </row>
    <row r="67" spans="1:238" ht="2.4" customHeight="1">
      <c r="A67" s="411"/>
      <c r="B67" s="409"/>
      <c r="C67" s="409"/>
      <c r="D67" s="410"/>
      <c r="E67" s="410"/>
      <c r="F67" s="410"/>
      <c r="G67" s="411"/>
      <c r="H67" s="411"/>
      <c r="I67" s="411"/>
      <c r="J67" s="409"/>
      <c r="K67" s="409"/>
      <c r="L67" s="409"/>
      <c r="M67" s="410"/>
      <c r="N67" s="410"/>
      <c r="O67" s="410"/>
      <c r="P67" s="410"/>
      <c r="Q67" s="410"/>
      <c r="R67" s="410"/>
      <c r="S67" s="410"/>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1"/>
      <c r="AY67" s="411"/>
      <c r="AZ67" s="411"/>
      <c r="BA67" s="411"/>
      <c r="BB67" s="411"/>
      <c r="BC67" s="411"/>
      <c r="BD67" s="411"/>
      <c r="BE67" s="411"/>
      <c r="BF67" s="411"/>
      <c r="BG67" s="411"/>
      <c r="BH67" s="411"/>
      <c r="BI67" s="411"/>
      <c r="BJ67" s="411"/>
      <c r="BK67" s="411"/>
      <c r="BL67" s="411"/>
      <c r="BM67" s="411"/>
      <c r="BN67" s="411"/>
      <c r="BO67" s="411"/>
      <c r="BP67" s="411"/>
      <c r="BQ67" s="411"/>
      <c r="BR67" s="411"/>
      <c r="BS67" s="411"/>
      <c r="BT67" s="411"/>
      <c r="BU67" s="411"/>
      <c r="BV67" s="411"/>
      <c r="BW67" s="411"/>
      <c r="BX67" s="411"/>
      <c r="BY67" s="411"/>
      <c r="BZ67" s="411"/>
      <c r="CA67" s="411"/>
      <c r="CB67" s="411"/>
      <c r="CC67" s="411"/>
      <c r="CD67" s="411"/>
      <c r="CE67" s="411"/>
      <c r="CF67" s="411"/>
      <c r="CG67" s="411"/>
      <c r="CH67" s="411"/>
      <c r="CI67" s="411"/>
      <c r="CJ67" s="411"/>
      <c r="CK67" s="411"/>
      <c r="CL67" s="411"/>
      <c r="CM67" s="411"/>
      <c r="CN67" s="411"/>
      <c r="CO67" s="411"/>
      <c r="CP67" s="411"/>
      <c r="CQ67" s="411"/>
      <c r="CR67" s="411"/>
      <c r="CS67" s="411"/>
      <c r="CT67" s="411"/>
      <c r="CU67" s="411"/>
      <c r="CV67" s="411"/>
      <c r="CW67" s="411"/>
      <c r="CX67" s="411"/>
      <c r="CY67" s="411"/>
      <c r="CZ67" s="411"/>
      <c r="DA67" s="411"/>
      <c r="DB67" s="411"/>
      <c r="DC67" s="411"/>
      <c r="DD67" s="411"/>
      <c r="DE67" s="411"/>
      <c r="DF67" s="411"/>
      <c r="DG67" s="411"/>
      <c r="DH67" s="411"/>
      <c r="DI67" s="411"/>
      <c r="DJ67" s="411"/>
      <c r="DK67" s="411"/>
      <c r="DL67" s="411"/>
      <c r="DM67" s="411"/>
      <c r="DN67" s="411"/>
      <c r="DO67" s="411"/>
      <c r="DP67" s="411"/>
      <c r="DQ67" s="411"/>
      <c r="DR67" s="411"/>
      <c r="DS67" s="411"/>
      <c r="DT67" s="411"/>
      <c r="DU67" s="411"/>
      <c r="DV67" s="411"/>
      <c r="DW67" s="411"/>
      <c r="DX67" s="411"/>
      <c r="DY67" s="411"/>
      <c r="DZ67" s="411"/>
      <c r="EA67" s="411"/>
      <c r="EB67" s="411"/>
      <c r="EC67" s="411"/>
      <c r="ED67" s="411"/>
      <c r="EE67" s="411"/>
      <c r="EF67" s="411"/>
      <c r="EG67" s="411"/>
      <c r="EH67" s="411"/>
      <c r="EI67" s="411"/>
      <c r="EJ67" s="411"/>
      <c r="EK67" s="411"/>
      <c r="EL67" s="411"/>
      <c r="EM67" s="411"/>
      <c r="EN67" s="411"/>
      <c r="EO67" s="411"/>
      <c r="EP67" s="411"/>
      <c r="EQ67" s="411"/>
      <c r="ER67" s="411"/>
      <c r="ES67" s="411"/>
      <c r="ET67" s="411"/>
      <c r="EU67" s="411"/>
      <c r="EV67" s="411"/>
      <c r="EW67" s="411"/>
      <c r="EX67" s="411"/>
      <c r="EY67" s="411"/>
      <c r="EZ67" s="411"/>
      <c r="FA67" s="411"/>
      <c r="FB67" s="411"/>
      <c r="FC67" s="411"/>
      <c r="FD67" s="411"/>
      <c r="FE67" s="411"/>
      <c r="FF67" s="411"/>
      <c r="FG67" s="411"/>
      <c r="FH67" s="411"/>
      <c r="FI67" s="411"/>
      <c r="FJ67" s="411"/>
      <c r="FK67" s="411"/>
      <c r="FL67" s="411"/>
      <c r="FM67" s="411"/>
      <c r="FN67" s="411"/>
      <c r="FO67" s="411"/>
      <c r="FP67" s="411"/>
      <c r="FQ67" s="411"/>
      <c r="FR67" s="411"/>
      <c r="FS67" s="411"/>
      <c r="FT67" s="411"/>
      <c r="FU67" s="411"/>
      <c r="FV67" s="411"/>
      <c r="FW67" s="411"/>
      <c r="FX67" s="411"/>
      <c r="FY67" s="411"/>
      <c r="FZ67" s="411"/>
      <c r="GA67" s="411"/>
      <c r="GB67" s="411"/>
      <c r="GC67" s="411"/>
      <c r="GD67" s="411"/>
      <c r="GE67" s="411"/>
      <c r="GF67" s="411"/>
      <c r="GG67" s="411"/>
      <c r="GH67" s="411"/>
      <c r="GI67" s="411"/>
      <c r="GJ67" s="411"/>
      <c r="GK67" s="411"/>
      <c r="GL67" s="411"/>
      <c r="GM67" s="411"/>
      <c r="GN67" s="411"/>
      <c r="GO67" s="411"/>
      <c r="GP67" s="411"/>
      <c r="GQ67" s="411"/>
      <c r="GR67" s="411"/>
      <c r="GS67" s="411"/>
      <c r="GT67" s="411"/>
      <c r="GU67" s="411"/>
      <c r="GV67" s="411"/>
      <c r="GW67" s="411"/>
      <c r="GX67" s="411"/>
      <c r="GY67" s="411"/>
      <c r="GZ67" s="411"/>
      <c r="HA67" s="411"/>
      <c r="HB67" s="411"/>
      <c r="HC67" s="411"/>
      <c r="HD67" s="411"/>
      <c r="HE67" s="411"/>
      <c r="HF67" s="411"/>
      <c r="HG67" s="411"/>
      <c r="HH67" s="411"/>
      <c r="HI67" s="411"/>
      <c r="HJ67" s="411"/>
      <c r="HK67" s="411"/>
      <c r="HL67" s="411"/>
      <c r="HM67" s="411"/>
      <c r="HN67" s="411"/>
      <c r="HO67" s="411"/>
      <c r="HP67" s="411"/>
      <c r="HQ67" s="411"/>
      <c r="HR67" s="411"/>
      <c r="HS67" s="411"/>
      <c r="HT67" s="411"/>
      <c r="HU67" s="411"/>
      <c r="HV67" s="411"/>
      <c r="HW67" s="411"/>
      <c r="HX67" s="411"/>
      <c r="HY67" s="411"/>
      <c r="HZ67" s="411"/>
      <c r="IA67" s="411"/>
      <c r="IB67" s="411"/>
      <c r="IC67" s="411"/>
      <c r="ID67" s="411"/>
    </row>
  </sheetData>
  <sheetProtection algorithmName="SHA-512" hashValue="U0pU+Ts2vkxF0rrmI2qM/mO64cHF53PkXDwrdOkmmysmt38UyCv8+TgtyPNDUDT+cTgQkfDv0/d8wWE+Ikw8Zw==" saltValue="6IS/LeODiF+Fss4fpFXdoA==" spinCount="100000" sheet="1" objects="1" scenarios="1"/>
  <protectedRanges>
    <protectedRange password="CDC2" sqref="D11:D13" name="範囲1_2_1"/>
  </protectedRanges>
  <mergeCells count="346">
    <mergeCell ref="B10:B13"/>
    <mergeCell ref="C10:G10"/>
    <mergeCell ref="J10:K10"/>
    <mergeCell ref="L10:M10"/>
    <mergeCell ref="N10:S10"/>
    <mergeCell ref="C11:G11"/>
    <mergeCell ref="J11:K11"/>
    <mergeCell ref="L11:M11"/>
    <mergeCell ref="N11:Q11"/>
    <mergeCell ref="C12:G12"/>
    <mergeCell ref="J12:K12"/>
    <mergeCell ref="L12:M12"/>
    <mergeCell ref="N12:Q12"/>
    <mergeCell ref="C13:G13"/>
    <mergeCell ref="J13:K13"/>
    <mergeCell ref="L13:M13"/>
    <mergeCell ref="N7:O8"/>
    <mergeCell ref="P7:S8"/>
    <mergeCell ref="E9:L9"/>
    <mergeCell ref="B2:S3"/>
    <mergeCell ref="B7:D8"/>
    <mergeCell ref="F7:G7"/>
    <mergeCell ref="I7:J7"/>
    <mergeCell ref="L7:M7"/>
    <mergeCell ref="E8:M8"/>
    <mergeCell ref="B9:D9"/>
    <mergeCell ref="N9:O9"/>
    <mergeCell ref="P9:S9"/>
    <mergeCell ref="B5:D5"/>
    <mergeCell ref="E5:I5"/>
    <mergeCell ref="B4:D4"/>
    <mergeCell ref="E4:S4"/>
    <mergeCell ref="J5:K6"/>
    <mergeCell ref="L5:M6"/>
    <mergeCell ref="N5:O5"/>
    <mergeCell ref="P5:S5"/>
    <mergeCell ref="B6:D6"/>
    <mergeCell ref="E6:I6"/>
    <mergeCell ref="N6:O6"/>
    <mergeCell ref="P6:S6"/>
    <mergeCell ref="D18:F18"/>
    <mergeCell ref="D17:F17"/>
    <mergeCell ref="J17:K17"/>
    <mergeCell ref="L17:M17"/>
    <mergeCell ref="N17:O17"/>
    <mergeCell ref="P17:Q17"/>
    <mergeCell ref="J18:K18"/>
    <mergeCell ref="L18:M18"/>
    <mergeCell ref="N18:O18"/>
    <mergeCell ref="P18:Q18"/>
    <mergeCell ref="D21:F21"/>
    <mergeCell ref="D20:F20"/>
    <mergeCell ref="D19:F19"/>
    <mergeCell ref="J19:K19"/>
    <mergeCell ref="L19:M19"/>
    <mergeCell ref="N19:O19"/>
    <mergeCell ref="P19:Q19"/>
    <mergeCell ref="R19:S19"/>
    <mergeCell ref="R21:S21"/>
    <mergeCell ref="R20:S20"/>
    <mergeCell ref="J21:K21"/>
    <mergeCell ref="L21:M21"/>
    <mergeCell ref="J20:K20"/>
    <mergeCell ref="L20:M20"/>
    <mergeCell ref="N20:O20"/>
    <mergeCell ref="P20:Q20"/>
    <mergeCell ref="D25:F25"/>
    <mergeCell ref="D24:F24"/>
    <mergeCell ref="J24:K24"/>
    <mergeCell ref="L24:M24"/>
    <mergeCell ref="N24:O24"/>
    <mergeCell ref="P24:Q24"/>
    <mergeCell ref="D23:F23"/>
    <mergeCell ref="J23:K23"/>
    <mergeCell ref="L23:M23"/>
    <mergeCell ref="N23:O23"/>
    <mergeCell ref="P23:Q23"/>
    <mergeCell ref="R23:S23"/>
    <mergeCell ref="R25:S25"/>
    <mergeCell ref="R24:S24"/>
    <mergeCell ref="J27:K27"/>
    <mergeCell ref="L27:M27"/>
    <mergeCell ref="N27:O27"/>
    <mergeCell ref="P27:Q27"/>
    <mergeCell ref="J25:K25"/>
    <mergeCell ref="J26:K26"/>
    <mergeCell ref="L26:M26"/>
    <mergeCell ref="N26:O26"/>
    <mergeCell ref="P26:Q26"/>
    <mergeCell ref="R26:S26"/>
    <mergeCell ref="N25:O25"/>
    <mergeCell ref="P25:Q25"/>
    <mergeCell ref="P30:Q30"/>
    <mergeCell ref="R30:S30"/>
    <mergeCell ref="L30:M30"/>
    <mergeCell ref="J28:K28"/>
    <mergeCell ref="L28:M28"/>
    <mergeCell ref="N28:O28"/>
    <mergeCell ref="P28:Q28"/>
    <mergeCell ref="L25:M25"/>
    <mergeCell ref="J29:K29"/>
    <mergeCell ref="L29:M29"/>
    <mergeCell ref="N29:O29"/>
    <mergeCell ref="P29:Q29"/>
    <mergeCell ref="N30:O30"/>
    <mergeCell ref="P32:Q32"/>
    <mergeCell ref="R32:S32"/>
    <mergeCell ref="J35:K35"/>
    <mergeCell ref="J36:K36"/>
    <mergeCell ref="L36:M36"/>
    <mergeCell ref="N36:O36"/>
    <mergeCell ref="P36:Q36"/>
    <mergeCell ref="R36:S36"/>
    <mergeCell ref="J34:K34"/>
    <mergeCell ref="L34:M34"/>
    <mergeCell ref="N34:O34"/>
    <mergeCell ref="P34:Q34"/>
    <mergeCell ref="L35:M35"/>
    <mergeCell ref="N35:O35"/>
    <mergeCell ref="P35:Q35"/>
    <mergeCell ref="R35:S35"/>
    <mergeCell ref="R33:S33"/>
    <mergeCell ref="D50:F50"/>
    <mergeCell ref="J50:K50"/>
    <mergeCell ref="D49:F49"/>
    <mergeCell ref="D53:F53"/>
    <mergeCell ref="N53:O53"/>
    <mergeCell ref="P53:Q53"/>
    <mergeCell ref="R53:S53"/>
    <mergeCell ref="D51:F51"/>
    <mergeCell ref="D52:F52"/>
    <mergeCell ref="R52:S52"/>
    <mergeCell ref="J53:K53"/>
    <mergeCell ref="J51:K51"/>
    <mergeCell ref="J52:K52"/>
    <mergeCell ref="P51:Q51"/>
    <mergeCell ref="R51:S51"/>
    <mergeCell ref="L50:M50"/>
    <mergeCell ref="N50:O50"/>
    <mergeCell ref="P50:Q50"/>
    <mergeCell ref="R50:S50"/>
    <mergeCell ref="R49:S49"/>
    <mergeCell ref="J49:K49"/>
    <mergeCell ref="L49:M49"/>
    <mergeCell ref="N49:O49"/>
    <mergeCell ref="P49:Q49"/>
    <mergeCell ref="D54:F54"/>
    <mergeCell ref="J54:K54"/>
    <mergeCell ref="L54:M54"/>
    <mergeCell ref="N54:O54"/>
    <mergeCell ref="P54:Q54"/>
    <mergeCell ref="R54:S54"/>
    <mergeCell ref="L53:M53"/>
    <mergeCell ref="L52:M52"/>
    <mergeCell ref="N52:O52"/>
    <mergeCell ref="P52:Q52"/>
    <mergeCell ref="D55:F55"/>
    <mergeCell ref="D56:F56"/>
    <mergeCell ref="J56:K56"/>
    <mergeCell ref="L56:M56"/>
    <mergeCell ref="J65:K65"/>
    <mergeCell ref="L65:M65"/>
    <mergeCell ref="D64:F64"/>
    <mergeCell ref="D63:F63"/>
    <mergeCell ref="D59:F59"/>
    <mergeCell ref="D57:F57"/>
    <mergeCell ref="D61:F61"/>
    <mergeCell ref="D60:F60"/>
    <mergeCell ref="J57:K57"/>
    <mergeCell ref="L57:M57"/>
    <mergeCell ref="J58:K58"/>
    <mergeCell ref="L58:M58"/>
    <mergeCell ref="J55:K55"/>
    <mergeCell ref="L55:M55"/>
    <mergeCell ref="D66:F66"/>
    <mergeCell ref="D65:F65"/>
    <mergeCell ref="D58:F58"/>
    <mergeCell ref="D62:F62"/>
    <mergeCell ref="L62:M62"/>
    <mergeCell ref="N62:O62"/>
    <mergeCell ref="L59:M59"/>
    <mergeCell ref="L66:M66"/>
    <mergeCell ref="N66:O66"/>
    <mergeCell ref="N59:O59"/>
    <mergeCell ref="N58:O58"/>
    <mergeCell ref="J61:K61"/>
    <mergeCell ref="L61:M61"/>
    <mergeCell ref="N61:O61"/>
    <mergeCell ref="P66:Q66"/>
    <mergeCell ref="R66:S66"/>
    <mergeCell ref="R65:S65"/>
    <mergeCell ref="R58:S58"/>
    <mergeCell ref="N65:O65"/>
    <mergeCell ref="P65:Q65"/>
    <mergeCell ref="J66:K66"/>
    <mergeCell ref="J64:K64"/>
    <mergeCell ref="L64:M64"/>
    <mergeCell ref="N64:O64"/>
    <mergeCell ref="P64:Q64"/>
    <mergeCell ref="R64:S64"/>
    <mergeCell ref="J59:K59"/>
    <mergeCell ref="J63:K63"/>
    <mergeCell ref="J62:K62"/>
    <mergeCell ref="L63:M63"/>
    <mergeCell ref="N63:O63"/>
    <mergeCell ref="P63:Q63"/>
    <mergeCell ref="R63:S63"/>
    <mergeCell ref="J60:K60"/>
    <mergeCell ref="L60:M60"/>
    <mergeCell ref="N60:O60"/>
    <mergeCell ref="P60:Q60"/>
    <mergeCell ref="R62:S62"/>
    <mergeCell ref="R18:S18"/>
    <mergeCell ref="R17:S17"/>
    <mergeCell ref="D16:F16"/>
    <mergeCell ref="J16:K16"/>
    <mergeCell ref="L16:M16"/>
    <mergeCell ref="N16:O16"/>
    <mergeCell ref="P16:Q16"/>
    <mergeCell ref="R16:S16"/>
    <mergeCell ref="R40:S40"/>
    <mergeCell ref="D26:F26"/>
    <mergeCell ref="D31:F31"/>
    <mergeCell ref="L31:M31"/>
    <mergeCell ref="N31:O31"/>
    <mergeCell ref="D30:F30"/>
    <mergeCell ref="D28:F28"/>
    <mergeCell ref="D32:F32"/>
    <mergeCell ref="D37:F37"/>
    <mergeCell ref="D36:F36"/>
    <mergeCell ref="D34:F34"/>
    <mergeCell ref="P31:Q31"/>
    <mergeCell ref="R31:S31"/>
    <mergeCell ref="R39:S39"/>
    <mergeCell ref="J33:K33"/>
    <mergeCell ref="L33:M33"/>
    <mergeCell ref="D22:F22"/>
    <mergeCell ref="J22:K22"/>
    <mergeCell ref="L22:M22"/>
    <mergeCell ref="N21:O21"/>
    <mergeCell ref="P21:Q21"/>
    <mergeCell ref="N22:O22"/>
    <mergeCell ref="P22:Q22"/>
    <mergeCell ref="R22:S22"/>
    <mergeCell ref="R37:S37"/>
    <mergeCell ref="R34:S34"/>
    <mergeCell ref="J31:K31"/>
    <mergeCell ref="J32:K32"/>
    <mergeCell ref="J37:K37"/>
    <mergeCell ref="L37:M37"/>
    <mergeCell ref="N37:O37"/>
    <mergeCell ref="P37:Q37"/>
    <mergeCell ref="D27:F27"/>
    <mergeCell ref="N33:O33"/>
    <mergeCell ref="P33:Q33"/>
    <mergeCell ref="L32:M32"/>
    <mergeCell ref="N32:O32"/>
    <mergeCell ref="R29:S29"/>
    <mergeCell ref="R27:S27"/>
    <mergeCell ref="R28:S28"/>
    <mergeCell ref="P42:Q42"/>
    <mergeCell ref="N39:O39"/>
    <mergeCell ref="N40:O40"/>
    <mergeCell ref="P40:Q40"/>
    <mergeCell ref="D41:F41"/>
    <mergeCell ref="N41:O41"/>
    <mergeCell ref="R41:S41"/>
    <mergeCell ref="L39:M39"/>
    <mergeCell ref="P39:Q39"/>
    <mergeCell ref="J41:K41"/>
    <mergeCell ref="J39:K39"/>
    <mergeCell ref="P41:Q41"/>
    <mergeCell ref="P48:Q48"/>
    <mergeCell ref="R48:S48"/>
    <mergeCell ref="D44:F44"/>
    <mergeCell ref="J44:K44"/>
    <mergeCell ref="L44:M44"/>
    <mergeCell ref="N44:O44"/>
    <mergeCell ref="P44:Q44"/>
    <mergeCell ref="R44:S44"/>
    <mergeCell ref="D48:F48"/>
    <mergeCell ref="J48:K48"/>
    <mergeCell ref="L48:M48"/>
    <mergeCell ref="N48:O48"/>
    <mergeCell ref="N46:O46"/>
    <mergeCell ref="P46:Q46"/>
    <mergeCell ref="J47:K47"/>
    <mergeCell ref="J45:K45"/>
    <mergeCell ref="L46:M46"/>
    <mergeCell ref="D29:F29"/>
    <mergeCell ref="D46:F46"/>
    <mergeCell ref="J46:K46"/>
    <mergeCell ref="D43:F43"/>
    <mergeCell ref="D47:F47"/>
    <mergeCell ref="L47:M47"/>
    <mergeCell ref="N47:O47"/>
    <mergeCell ref="D45:F45"/>
    <mergeCell ref="J43:K43"/>
    <mergeCell ref="L43:M43"/>
    <mergeCell ref="N43:O43"/>
    <mergeCell ref="L45:M45"/>
    <mergeCell ref="N45:O45"/>
    <mergeCell ref="D39:F39"/>
    <mergeCell ref="D38:F38"/>
    <mergeCell ref="J38:K38"/>
    <mergeCell ref="L42:M42"/>
    <mergeCell ref="D40:F40"/>
    <mergeCell ref="J40:K40"/>
    <mergeCell ref="L40:M40"/>
    <mergeCell ref="N42:O42"/>
    <mergeCell ref="J30:K30"/>
    <mergeCell ref="N55:O55"/>
    <mergeCell ref="P55:Q55"/>
    <mergeCell ref="R55:S55"/>
    <mergeCell ref="R57:S57"/>
    <mergeCell ref="R56:S56"/>
    <mergeCell ref="D35:F35"/>
    <mergeCell ref="D33:F33"/>
    <mergeCell ref="R43:S43"/>
    <mergeCell ref="R42:S42"/>
    <mergeCell ref="P47:Q47"/>
    <mergeCell ref="R47:S47"/>
    <mergeCell ref="R46:S46"/>
    <mergeCell ref="P43:Q43"/>
    <mergeCell ref="P45:Q45"/>
    <mergeCell ref="R45:S45"/>
    <mergeCell ref="L38:M38"/>
    <mergeCell ref="N38:O38"/>
    <mergeCell ref="P38:Q38"/>
    <mergeCell ref="R38:S38"/>
    <mergeCell ref="L41:M41"/>
    <mergeCell ref="D42:F42"/>
    <mergeCell ref="J42:K42"/>
    <mergeCell ref="L51:M51"/>
    <mergeCell ref="N51:O51"/>
    <mergeCell ref="P61:Q61"/>
    <mergeCell ref="R61:S61"/>
    <mergeCell ref="R60:S60"/>
    <mergeCell ref="N56:O56"/>
    <mergeCell ref="P56:Q56"/>
    <mergeCell ref="R59:S59"/>
    <mergeCell ref="P59:Q59"/>
    <mergeCell ref="P62:Q62"/>
    <mergeCell ref="N57:O57"/>
    <mergeCell ref="P57:Q57"/>
    <mergeCell ref="P58:Q58"/>
  </mergeCells>
  <phoneticPr fontId="78"/>
  <printOptions horizontalCentered="1"/>
  <pageMargins left="0.23622047244094491" right="0.23622047244094491" top="0.39" bottom="0.15748031496062992" header="0" footer="0"/>
  <pageSetup paperSize="9" scale="82" fitToHeight="0" orientation="portrait" r:id="rId1"/>
  <headerFooter>
    <oddHeader>&amp;RNo　&amp;P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ドロップダウンリスト" xr:uid="{00000000-0002-0000-0200-000000000000}">
          <x14:formula1>
            <xm:f>データ!$J$2:$J$48</xm:f>
          </x14:formula1>
          <xm:sqref>L5</xm:sqref>
        </x14:dataValidation>
        <x14:dataValidation type="list" allowBlank="1" showInputMessage="1" showErrorMessage="1" xr:uid="{A3914D7B-BEB0-4C89-BBEB-AD42A9A17098}">
          <x14:formula1>
            <xm:f>データ!$AB$2:$AB$5</xm:f>
          </x14:formula1>
          <xm:sqref>H11:H13</xm:sqref>
        </x14:dataValidation>
        <x14:dataValidation type="list" allowBlank="1" showInputMessage="1" showErrorMessage="1" xr:uid="{69E75A34-5557-4AE5-BE58-B76E41DDEA18}">
          <x14:formula1>
            <xm:f>IF($C11="","",データ!$AA$2:$AA$7)</xm:f>
          </x14:formula1>
          <xm:sqref>J11:M13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I100"/>
  <sheetViews>
    <sheetView workbookViewId="0">
      <selection activeCell="CN14" sqref="CN14"/>
    </sheetView>
  </sheetViews>
  <sheetFormatPr defaultColWidth="14.23046875" defaultRowHeight="15" customHeight="1"/>
  <cols>
    <col min="1" max="1" width="1.61328125" customWidth="1"/>
    <col min="2" max="2" width="5.4609375" customWidth="1"/>
    <col min="3" max="3" width="14.23046875" customWidth="1"/>
    <col min="4" max="4" width="5.4609375" customWidth="1"/>
    <col min="5" max="5" width="11.23046875" customWidth="1"/>
    <col min="6" max="6" width="4.4609375" customWidth="1"/>
    <col min="7" max="8" width="3.23046875" customWidth="1"/>
    <col min="9" max="9" width="5.61328125" customWidth="1"/>
    <col min="10" max="10" width="12.765625" customWidth="1"/>
    <col min="11" max="11" width="13.84375" customWidth="1"/>
    <col min="12" max="12" width="12.765625" customWidth="1"/>
    <col min="13" max="13" width="19.4609375" customWidth="1"/>
    <col min="14" max="14" width="4.4609375" customWidth="1"/>
    <col min="15" max="16" width="3.3828125" customWidth="1"/>
    <col min="17" max="18" width="5.61328125" customWidth="1"/>
    <col min="19" max="19" width="7.3828125" customWidth="1"/>
    <col min="20" max="20" width="18" customWidth="1"/>
    <col min="21" max="21" width="6.15234375" customWidth="1"/>
    <col min="22" max="22" width="8.23046875" customWidth="1"/>
    <col min="23" max="24" width="1.4609375" customWidth="1"/>
    <col min="25" max="65" width="0.4609375" customWidth="1"/>
    <col min="66" max="66" width="22.765625" customWidth="1"/>
    <col min="67" max="69" width="2.84375" customWidth="1"/>
    <col min="70" max="71" width="0.23046875" customWidth="1"/>
    <col min="72" max="72" width="4.3828125" customWidth="1"/>
    <col min="73" max="75" width="3.23046875" bestFit="1" customWidth="1"/>
    <col min="76" max="76" width="6.15234375" bestFit="1" customWidth="1"/>
    <col min="77" max="78" width="3.15234375" bestFit="1" customWidth="1"/>
    <col min="79" max="79" width="5.4609375" customWidth="1"/>
    <col min="80" max="80" width="15.4609375" customWidth="1"/>
    <col min="81" max="81" width="4.84375" customWidth="1"/>
    <col min="82" max="82" width="7.23046875" customWidth="1"/>
    <col min="83" max="83" width="9.3828125" customWidth="1"/>
    <col min="84" max="84" width="22.765625" customWidth="1"/>
    <col min="85" max="85" width="13.23046875" customWidth="1"/>
    <col min="86" max="86" width="10.23046875" customWidth="1"/>
    <col min="87" max="87" width="15" customWidth="1"/>
    <col min="88" max="88" width="4.4609375" bestFit="1" customWidth="1"/>
    <col min="89" max="89" width="9.921875" bestFit="1" customWidth="1"/>
    <col min="90" max="90" width="6.84375" bestFit="1" customWidth="1"/>
    <col min="91" max="91" width="5.61328125" bestFit="1" customWidth="1"/>
    <col min="92" max="92" width="10.23046875" bestFit="1" customWidth="1"/>
    <col min="93" max="93" width="11.53515625" bestFit="1" customWidth="1"/>
    <col min="94" max="94" width="6.69140625" bestFit="1" customWidth="1"/>
    <col min="95" max="95" width="5.61328125" bestFit="1" customWidth="1"/>
    <col min="96" max="96" width="9.84375" bestFit="1" customWidth="1"/>
    <col min="97" max="97" width="9.23046875" bestFit="1" customWidth="1"/>
    <col min="98" max="98" width="6.765625" bestFit="1" customWidth="1"/>
    <col min="99" max="99" width="5.61328125" bestFit="1" customWidth="1"/>
    <col min="100" max="100" width="7.23046875" bestFit="1" customWidth="1"/>
    <col min="101" max="101" width="10.53515625" bestFit="1" customWidth="1"/>
    <col min="102" max="102" width="0.4609375" customWidth="1"/>
    <col min="103" max="103" width="3.3828125" customWidth="1"/>
    <col min="104" max="105" width="2.765625" customWidth="1"/>
    <col min="106" max="106" width="2.4609375" customWidth="1"/>
    <col min="107" max="107" width="2.765625" customWidth="1"/>
    <col min="108" max="109" width="2.4609375" customWidth="1"/>
    <col min="110" max="110" width="3.765625" customWidth="1"/>
    <col min="111" max="111" width="2.4609375" customWidth="1"/>
    <col min="112" max="112" width="3.765625" customWidth="1"/>
    <col min="113" max="113" width="8.15234375" customWidth="1"/>
  </cols>
  <sheetData>
    <row r="1" spans="1:113" ht="88.65" customHeight="1">
      <c r="A1" s="98"/>
      <c r="B1" s="262" t="s">
        <v>163</v>
      </c>
      <c r="C1" s="263" t="s">
        <v>147</v>
      </c>
      <c r="D1" s="262" t="s">
        <v>164</v>
      </c>
      <c r="E1" s="264" t="s">
        <v>165</v>
      </c>
      <c r="F1" s="264" t="s">
        <v>166</v>
      </c>
      <c r="G1" s="264" t="s">
        <v>167</v>
      </c>
      <c r="H1" s="264" t="s">
        <v>168</v>
      </c>
      <c r="I1" s="265" t="s">
        <v>169</v>
      </c>
      <c r="J1" s="265" t="s">
        <v>170</v>
      </c>
      <c r="K1" s="264" t="s">
        <v>171</v>
      </c>
      <c r="L1" s="264" t="s">
        <v>172</v>
      </c>
      <c r="M1" s="264" t="s">
        <v>173</v>
      </c>
      <c r="N1" s="265" t="s">
        <v>130</v>
      </c>
      <c r="O1" s="264" t="s">
        <v>174</v>
      </c>
      <c r="P1" s="264" t="s">
        <v>175</v>
      </c>
      <c r="Q1" s="265" t="s">
        <v>176</v>
      </c>
      <c r="R1" s="265" t="s">
        <v>177</v>
      </c>
      <c r="S1" s="264" t="s">
        <v>178</v>
      </c>
      <c r="T1" s="266" t="s">
        <v>179</v>
      </c>
      <c r="U1" s="267" t="s">
        <v>180</v>
      </c>
      <c r="V1" s="267" t="s">
        <v>181</v>
      </c>
      <c r="W1" s="268" t="s">
        <v>182</v>
      </c>
      <c r="X1" s="268" t="s">
        <v>183</v>
      </c>
      <c r="Y1" s="269" t="s">
        <v>184</v>
      </c>
      <c r="Z1" s="269" t="s">
        <v>185</v>
      </c>
      <c r="AA1" s="269" t="s">
        <v>186</v>
      </c>
      <c r="AB1" s="269" t="s">
        <v>187</v>
      </c>
      <c r="AC1" s="270" t="s">
        <v>188</v>
      </c>
      <c r="AD1" s="270" t="s">
        <v>189</v>
      </c>
      <c r="AE1" s="270" t="s">
        <v>190</v>
      </c>
      <c r="AF1" s="270" t="s">
        <v>191</v>
      </c>
      <c r="AG1" s="265" t="s">
        <v>192</v>
      </c>
      <c r="AH1" s="264" t="s">
        <v>193</v>
      </c>
      <c r="AI1" s="265" t="s">
        <v>194</v>
      </c>
      <c r="AJ1" s="265" t="s">
        <v>195</v>
      </c>
      <c r="AK1" s="265" t="s">
        <v>196</v>
      </c>
      <c r="AL1" s="265" t="s">
        <v>197</v>
      </c>
      <c r="AM1" s="265" t="s">
        <v>198</v>
      </c>
      <c r="AN1" s="265" t="s">
        <v>199</v>
      </c>
      <c r="AO1" s="262" t="s">
        <v>200</v>
      </c>
      <c r="AP1" s="262" t="s">
        <v>201</v>
      </c>
      <c r="AQ1" s="269" t="s">
        <v>202</v>
      </c>
      <c r="AR1" s="269" t="s">
        <v>203</v>
      </c>
      <c r="AS1" s="269" t="s">
        <v>204</v>
      </c>
      <c r="AT1" s="269" t="s">
        <v>205</v>
      </c>
      <c r="AU1" s="269" t="s">
        <v>206</v>
      </c>
      <c r="AV1" s="269" t="s">
        <v>207</v>
      </c>
      <c r="AW1" s="271" t="s">
        <v>208</v>
      </c>
      <c r="AX1" s="269" t="s">
        <v>209</v>
      </c>
      <c r="AY1" s="271" t="s">
        <v>170</v>
      </c>
      <c r="AZ1" s="269" t="s">
        <v>210</v>
      </c>
      <c r="BA1" s="269" t="s">
        <v>211</v>
      </c>
      <c r="BB1" s="272" t="s">
        <v>201</v>
      </c>
      <c r="BC1" s="270" t="s">
        <v>202</v>
      </c>
      <c r="BD1" s="270" t="s">
        <v>203</v>
      </c>
      <c r="BE1" s="270" t="s">
        <v>204</v>
      </c>
      <c r="BF1" s="270" t="s">
        <v>205</v>
      </c>
      <c r="BG1" s="270" t="s">
        <v>206</v>
      </c>
      <c r="BH1" s="270" t="s">
        <v>207</v>
      </c>
      <c r="BI1" s="273" t="s">
        <v>208</v>
      </c>
      <c r="BJ1" s="270" t="s">
        <v>209</v>
      </c>
      <c r="BK1" s="270" t="s">
        <v>170</v>
      </c>
      <c r="BL1" s="273" t="s">
        <v>210</v>
      </c>
      <c r="BM1" s="270" t="s">
        <v>211</v>
      </c>
      <c r="BN1" s="262" t="s">
        <v>212</v>
      </c>
      <c r="BO1" s="262" t="s">
        <v>213</v>
      </c>
      <c r="BP1" s="262" t="s">
        <v>214</v>
      </c>
      <c r="BQ1" s="262" t="s">
        <v>215</v>
      </c>
      <c r="BR1" s="262"/>
      <c r="BS1" s="262"/>
      <c r="BT1" s="262" t="s">
        <v>216</v>
      </c>
      <c r="BU1" s="371" t="s">
        <v>501</v>
      </c>
      <c r="BV1" s="371" t="s">
        <v>502</v>
      </c>
      <c r="BW1" s="371" t="s">
        <v>503</v>
      </c>
      <c r="BX1" s="262" t="s">
        <v>217</v>
      </c>
      <c r="BY1" s="262" t="s">
        <v>218</v>
      </c>
      <c r="BZ1" s="262" t="s">
        <v>219</v>
      </c>
      <c r="CA1" s="262" t="s">
        <v>220</v>
      </c>
      <c r="CB1" s="263" t="s">
        <v>221</v>
      </c>
      <c r="CC1" s="272" t="s">
        <v>222</v>
      </c>
      <c r="CD1" s="272" t="s">
        <v>223</v>
      </c>
      <c r="CE1" s="272" t="s">
        <v>224</v>
      </c>
      <c r="CF1" s="272" t="s">
        <v>225</v>
      </c>
      <c r="CG1" s="272" t="s">
        <v>226</v>
      </c>
      <c r="CH1" s="272" t="s">
        <v>227</v>
      </c>
      <c r="CI1" s="272" t="s">
        <v>228</v>
      </c>
      <c r="CJ1" s="330" t="s">
        <v>216</v>
      </c>
      <c r="CK1" s="330" t="s">
        <v>489</v>
      </c>
      <c r="CL1" s="331" t="s">
        <v>477</v>
      </c>
      <c r="CM1" s="331" t="s">
        <v>478</v>
      </c>
      <c r="CN1" s="331" t="s">
        <v>479</v>
      </c>
      <c r="CO1" s="330" t="s">
        <v>480</v>
      </c>
      <c r="CP1" s="331" t="s">
        <v>481</v>
      </c>
      <c r="CQ1" s="331" t="s">
        <v>482</v>
      </c>
      <c r="CR1" s="331" t="s">
        <v>483</v>
      </c>
      <c r="CS1" s="330" t="s">
        <v>484</v>
      </c>
      <c r="CT1" s="331" t="s">
        <v>485</v>
      </c>
      <c r="CU1" s="331" t="s">
        <v>486</v>
      </c>
      <c r="CV1" s="331" t="s">
        <v>487</v>
      </c>
      <c r="CW1" s="331" t="s">
        <v>488</v>
      </c>
      <c r="CX1" s="98"/>
      <c r="CY1" s="98"/>
      <c r="CZ1" s="98"/>
      <c r="DA1" s="261"/>
      <c r="DB1" s="261"/>
      <c r="DC1" s="261"/>
      <c r="DD1" s="261"/>
      <c r="DE1" s="98"/>
      <c r="DF1" s="98"/>
      <c r="DG1" s="98"/>
      <c r="DH1" s="98"/>
      <c r="DI1" s="98"/>
    </row>
    <row r="2" spans="1:113" ht="12.9" customHeight="1">
      <c r="A2" s="98"/>
      <c r="B2" s="98" t="str">
        <f>IF(競技者データ入力シート!$S$2="","",競技者データ入力シート!$S$2)</f>
        <v/>
      </c>
      <c r="C2" s="98" t="str">
        <f>IF(競技者データ入力シート!$D8="","",競技者データ入力シート!$S$3)</f>
        <v/>
      </c>
      <c r="D2" s="98" t="str">
        <f>IF(競技者データ入力シート!D8="","",競技者データ入力シート!B8)</f>
        <v/>
      </c>
      <c r="E2" s="98" t="str">
        <f>IF(競技者データ入力シート!D8="","",C2&amp;D2)</f>
        <v/>
      </c>
      <c r="F2" s="98" t="str">
        <f>IF(競技者データ入力シート!D8="","",競技者データ入力シート!$S$2)</f>
        <v/>
      </c>
      <c r="G2" s="98"/>
      <c r="H2" s="98"/>
      <c r="I2" s="98" t="str">
        <f>ASC(IF(競技者データ入力シート!D8="","",競技者データ入力シート!C8))</f>
        <v/>
      </c>
      <c r="J2" s="98" t="str">
        <f>IF(競技者データ入力シート!D8="","",TRIM(競技者データ入力シート!D8)&amp;" "&amp;(TRIM(競技者データ入力シート!E8)))</f>
        <v/>
      </c>
      <c r="K2" s="98" t="str">
        <f>ASC(IF(競技者データ入力シート!F8="","",TRIM(競技者データ入力シート!F8)&amp;" "&amp;(TRIM(競技者データ入力シート!G8))))</f>
        <v/>
      </c>
      <c r="L2" s="98" t="str">
        <f t="shared" ref="L2:L26" si="0">J2</f>
        <v/>
      </c>
      <c r="M2" s="98" t="str">
        <f>ASC(IF(競技者データ入力シート!H8="","",競技者データ入力シート!H8))</f>
        <v/>
      </c>
      <c r="N2" s="98" t="str">
        <f>ASC(IF(競技者データ入力シート!P8="","",競技者データ入力シート!P8))</f>
        <v/>
      </c>
      <c r="O2" s="275" t="str">
        <f>IF(競技者データ入力シート!J8="","",競技者データ入力シート!J8)</f>
        <v/>
      </c>
      <c r="P2" s="261" t="str">
        <f>ASC(IF(競技者データ入力シート!K8="","",競技者データ入力シート!K8))</f>
        <v/>
      </c>
      <c r="Q2" s="98" t="str">
        <f>ASC(IF(競技者データ入力シート!L8="","",競技者データ入力シート!L8))</f>
        <v/>
      </c>
      <c r="R2" s="98" t="str">
        <f>ASC(IF(競技者データ入力シート!M8="","",競技者データ入力シート!M8))</f>
        <v/>
      </c>
      <c r="S2" s="98" t="str">
        <f>IF(競技者データ入力シート!O8="","",競技者データ入力シート!O8)</f>
        <v/>
      </c>
      <c r="T2" s="98" t="str">
        <f>ASC(IF(競技者データ入力シート!N8="","",競技者データ入力シート!N8))</f>
        <v/>
      </c>
      <c r="U2" s="261" t="str">
        <f>IF($O2="","",IF($O2="男",IFERROR(VLOOKUP(競技者データ入力シート!Q8,データ!$B$2:$C$80,2,FALSE),""),IF($O2="女",IFERROR(VLOOKUP(競技者データ入力シート!Q8,データ!$F$2:$G$80,2,FALSE),""))))</f>
        <v/>
      </c>
      <c r="V2" s="274" t="str">
        <f>ASC(IF(競技者データ入力シート!Q8="","",競技者データ入力シート!R8))</f>
        <v/>
      </c>
      <c r="W2" s="98"/>
      <c r="X2" s="98"/>
      <c r="Y2" s="261"/>
      <c r="Z2" s="98"/>
      <c r="AA2" s="98"/>
      <c r="AB2" s="98"/>
      <c r="AC2" s="261"/>
      <c r="AD2" s="98"/>
      <c r="AE2" s="98"/>
      <c r="AF2" s="98"/>
      <c r="AG2" s="261"/>
      <c r="AH2" s="98"/>
      <c r="AI2" s="98"/>
      <c r="AJ2" s="98"/>
      <c r="AK2" s="98"/>
      <c r="AL2" s="98"/>
      <c r="AM2" s="98"/>
      <c r="AN2" s="98"/>
      <c r="AO2" s="261"/>
      <c r="AP2" s="261"/>
      <c r="AQ2" s="260"/>
      <c r="AR2" s="260"/>
      <c r="AS2" s="260"/>
      <c r="AT2" s="260"/>
      <c r="AU2" s="260"/>
      <c r="AV2" s="260"/>
      <c r="AW2" s="261"/>
      <c r="AX2" s="261"/>
      <c r="AY2" s="260"/>
      <c r="AZ2" s="261"/>
      <c r="BA2" s="261"/>
      <c r="BB2" s="98"/>
      <c r="BC2" s="260"/>
      <c r="BD2" s="260"/>
      <c r="BE2" s="260"/>
      <c r="BF2" s="260"/>
      <c r="BG2" s="260"/>
      <c r="BH2" s="260"/>
      <c r="BI2" s="260"/>
      <c r="BJ2" s="260"/>
      <c r="BK2" s="260"/>
      <c r="BL2" s="261"/>
      <c r="BM2" s="260"/>
      <c r="BN2" s="98" t="str">
        <f>IF(U2="","",(VLOOKUP(U2,データ!$P$2:$Q$25,2,FALSE)))</f>
        <v/>
      </c>
      <c r="BO2" s="98" t="str">
        <f>IF(Y2="","",VLOOKUP(Y2,データ!$P$2:$Q$14,2,FALSE))</f>
        <v/>
      </c>
      <c r="BP2" s="98"/>
      <c r="BQ2" s="98"/>
      <c r="BR2" s="98"/>
      <c r="BS2" s="98"/>
      <c r="BT2" s="98" t="str">
        <f>ASC(IF(競技者データ入力シート!S2="","",競技者データ入力シート!S2))</f>
        <v/>
      </c>
      <c r="BU2" s="98">
        <f>'大会申込一覧表(印刷して提出)'!R11</f>
        <v>0</v>
      </c>
      <c r="BV2" s="98"/>
      <c r="BW2" s="98"/>
      <c r="BX2" s="276">
        <f>入力注意事項!Y18</f>
        <v>0</v>
      </c>
      <c r="BY2" s="261">
        <f>'大会申込一覧表(印刷して提出)'!Q12</f>
        <v>0</v>
      </c>
      <c r="BZ2" s="276">
        <f>入力注意事項!AB27</f>
        <v>0</v>
      </c>
      <c r="CA2" s="261" t="str">
        <f>IF('大会申込一覧表(印刷して提出)'!L5="","",(VLOOKUP('大会申込一覧表(印刷して提出)'!L5,データ!$J$2:$K$48,2,FALSE)))</f>
        <v/>
      </c>
      <c r="CB2" s="98" t="str">
        <f>IF('大会申込一覧表(印刷して提出)'!$E$6="","",'大会申込一覧表(印刷して提出)'!$E$6)</f>
        <v/>
      </c>
      <c r="CC2" s="98" t="str">
        <f>ASC(IF('大会申込一覧表(印刷して提出)'!E5="","",'大会申込一覧表(印刷して提出)'!E5))</f>
        <v/>
      </c>
      <c r="CD2" s="98" t="str">
        <f>IF('大会申込一覧表(印刷して提出)'!P6="","",'大会申込一覧表(印刷して提出)'!P6)</f>
        <v/>
      </c>
      <c r="CE2" s="98" t="str">
        <f>IF('大会申込一覧表(印刷して提出)'!$F$7="","",'大会申込一覧表(印刷して提出)'!$F$7)</f>
        <v/>
      </c>
      <c r="CF2" s="98" t="str">
        <f>IF('大会申込一覧表(印刷して提出)'!$E$8="","",'大会申込一覧表(印刷して提出)'!$E$8)</f>
        <v/>
      </c>
      <c r="CG2" s="98" t="str">
        <f>IF('大会申込一覧表(印刷して提出)'!$E$6="","",'大会申込一覧表(印刷して提出)'!$E$6)</f>
        <v/>
      </c>
      <c r="CH2" s="98" t="str">
        <f>IF('大会申込一覧表(印刷して提出)'!P7="","",'大会申込一覧表(印刷して提出)'!P7)</f>
        <v/>
      </c>
      <c r="CI2" s="98" t="str">
        <f>IF('大会申込一覧表(印刷して提出)'!P9="","",'大会申込一覧表(印刷して提出)'!P9)</f>
        <v/>
      </c>
      <c r="CJ2" s="98" t="str">
        <f>BT2</f>
        <v/>
      </c>
      <c r="CK2" s="98" t="str">
        <f>CD2</f>
        <v/>
      </c>
      <c r="CL2" s="98">
        <f>'大会申込一覧表(印刷して提出)'!C11</f>
        <v>0</v>
      </c>
      <c r="CM2" s="98">
        <f>'大会申込一覧表(印刷して提出)'!H11</f>
        <v>0</v>
      </c>
      <c r="CN2" s="98">
        <f>'大会申込一覧表(印刷して提出)'!J11</f>
        <v>0</v>
      </c>
      <c r="CO2" s="98">
        <f>'大会申込一覧表(印刷して提出)'!L11</f>
        <v>0</v>
      </c>
      <c r="CP2" s="98">
        <f>'大会申込一覧表(印刷して提出)'!C12</f>
        <v>0</v>
      </c>
      <c r="CQ2" s="98">
        <f>'大会申込一覧表(印刷して提出)'!H12</f>
        <v>0</v>
      </c>
      <c r="CR2" s="98">
        <f>'大会申込一覧表(印刷して提出)'!J12</f>
        <v>0</v>
      </c>
      <c r="CS2" s="98">
        <f>'大会申込一覧表(印刷して提出)'!L12</f>
        <v>0</v>
      </c>
      <c r="CT2" s="260">
        <f>'大会申込一覧表(印刷して提出)'!C13</f>
        <v>0</v>
      </c>
      <c r="CU2" s="260">
        <f>'大会申込一覧表(印刷して提出)'!H13</f>
        <v>0</v>
      </c>
      <c r="CV2" s="260">
        <f>'大会申込一覧表(印刷して提出)'!J13</f>
        <v>0</v>
      </c>
      <c r="CW2" s="260">
        <f>'大会申込一覧表(印刷して提出)'!L13</f>
        <v>0</v>
      </c>
      <c r="CX2" s="98"/>
      <c r="CY2" s="98"/>
      <c r="CZ2" s="98"/>
      <c r="DA2" s="261" t="str">
        <f t="shared" ref="DA2:DA26" si="1">CONCATENATE(AZ2,AP2)</f>
        <v/>
      </c>
      <c r="DB2" s="261" t="str">
        <f t="shared" ref="DB2:DB26" si="2">IF(DA2="","",COUNTIF($DA$2:DA2,DA2))</f>
        <v/>
      </c>
      <c r="DC2" s="261" t="str">
        <f t="shared" ref="DC2:DC26" si="3">CONCATENATE(BL2,BB2)</f>
        <v/>
      </c>
      <c r="DD2" s="261" t="str">
        <f t="shared" ref="DD2:DD26" si="4">IF(DC2="","",COUNTIF($DC$2:DC2,DC2))</f>
        <v/>
      </c>
      <c r="DE2" s="98"/>
      <c r="DF2" s="98" t="str">
        <f t="shared" ref="DF2:DF26" si="5">IF(DA2="","",CONCATENATE(DA2,DB2))</f>
        <v/>
      </c>
      <c r="DG2" s="98" t="str">
        <f>IF(DF2="","",CONCATENATE(競技者データ入力シート!D8,競技者データ入力シート!E8))</f>
        <v/>
      </c>
      <c r="DH2" s="98" t="str">
        <f t="shared" ref="DH2:DH26" si="6">IF(DC2="","",CONCATENATE(DC2,DD2))</f>
        <v/>
      </c>
      <c r="DI2" s="98" t="str">
        <f>IF(DH2="","",CONCATENATE(競技者データ入力シート!D8,競技者データ入力シート!E8))</f>
        <v/>
      </c>
    </row>
    <row r="3" spans="1:113" ht="12.9" customHeight="1">
      <c r="A3" s="98"/>
      <c r="B3" s="98" t="str">
        <f>IF(競技者データ入力シート!$S$2="","",競技者データ入力シート!$S$2)</f>
        <v/>
      </c>
      <c r="C3" s="98" t="str">
        <f>IF(競技者データ入力シート!$D9="","",競技者データ入力シート!$S$3)</f>
        <v/>
      </c>
      <c r="D3" s="98" t="str">
        <f>IF(競技者データ入力シート!D9="","",競技者データ入力シート!B9)</f>
        <v/>
      </c>
      <c r="E3" s="98" t="str">
        <f>IF(競技者データ入力シート!D9="","",C3&amp;D3)</f>
        <v/>
      </c>
      <c r="F3" s="98" t="str">
        <f>IF(競技者データ入力シート!D9="","",競技者データ入力シート!$S$2)</f>
        <v/>
      </c>
      <c r="G3" s="98"/>
      <c r="H3" s="98"/>
      <c r="I3" s="98" t="str">
        <f>ASC(IF(競技者データ入力シート!D9="","",競技者データ入力シート!C9))</f>
        <v/>
      </c>
      <c r="J3" s="98" t="str">
        <f>IF(競技者データ入力シート!D9="","",TRIM(競技者データ入力シート!D9)&amp;" "&amp;(TRIM(競技者データ入力シート!E9)))</f>
        <v/>
      </c>
      <c r="K3" s="98" t="str">
        <f>ASC(IF(競技者データ入力シート!F9="","",TRIM(競技者データ入力シート!F9)&amp;" "&amp;(TRIM(競技者データ入力シート!G9))))</f>
        <v/>
      </c>
      <c r="L3" s="98" t="str">
        <f t="shared" si="0"/>
        <v/>
      </c>
      <c r="M3" s="98" t="str">
        <f>ASC(IF(競技者データ入力シート!H9="","",競技者データ入力シート!H9))</f>
        <v/>
      </c>
      <c r="N3" s="98" t="str">
        <f>ASC(IF(競技者データ入力シート!P9="","",競技者データ入力シート!P9))</f>
        <v/>
      </c>
      <c r="O3" s="275" t="str">
        <f>IF(競技者データ入力シート!J9="","",競技者データ入力シート!J9)</f>
        <v/>
      </c>
      <c r="P3" s="261" t="str">
        <f>ASC(IF(競技者データ入力シート!K9="","",競技者データ入力シート!K9))</f>
        <v/>
      </c>
      <c r="Q3" s="98" t="str">
        <f>ASC(IF(競技者データ入力シート!L9="","",競技者データ入力シート!L9))</f>
        <v/>
      </c>
      <c r="R3" s="98" t="str">
        <f>ASC(IF(競技者データ入力シート!M9="","",競技者データ入力シート!M9))</f>
        <v/>
      </c>
      <c r="S3" s="98" t="str">
        <f>IF(競技者データ入力シート!O9="","",競技者データ入力シート!O9)</f>
        <v/>
      </c>
      <c r="T3" s="98" t="str">
        <f>ASC(IF(競技者データ入力シート!N9="","",競技者データ入力シート!N9))</f>
        <v/>
      </c>
      <c r="U3" s="261" t="str">
        <f>IF($O3="","",IF($O3="男",IFERROR(VLOOKUP(競技者データ入力シート!Q9,データ!$B$2:$C$80,2,FALSE),""),IF($O3="女",IFERROR(VLOOKUP(競技者データ入力シート!Q9,データ!$F$2:$G$80,2,FALSE),""))))</f>
        <v/>
      </c>
      <c r="V3" s="274" t="str">
        <f>ASC(IF(競技者データ入力シート!Q9="","",競技者データ入力シート!R9))</f>
        <v/>
      </c>
      <c r="W3" s="98"/>
      <c r="X3" s="98"/>
      <c r="Y3" s="261"/>
      <c r="Z3" s="98"/>
      <c r="AA3" s="98"/>
      <c r="AB3" s="98"/>
      <c r="AC3" s="261"/>
      <c r="AD3" s="98"/>
      <c r="AE3" s="98"/>
      <c r="AF3" s="98"/>
      <c r="AG3" s="261"/>
      <c r="AH3" s="98"/>
      <c r="AI3" s="98"/>
      <c r="AJ3" s="98"/>
      <c r="AK3" s="98"/>
      <c r="AL3" s="98"/>
      <c r="AM3" s="98"/>
      <c r="AN3" s="98"/>
      <c r="AO3" s="261"/>
      <c r="AP3" s="261"/>
      <c r="AQ3" s="260"/>
      <c r="AR3" s="260"/>
      <c r="AS3" s="260"/>
      <c r="AT3" s="260"/>
      <c r="AU3" s="260"/>
      <c r="AV3" s="260"/>
      <c r="AW3" s="261"/>
      <c r="AX3" s="261"/>
      <c r="AY3" s="260"/>
      <c r="AZ3" s="261"/>
      <c r="BA3" s="261"/>
      <c r="BB3" s="98"/>
      <c r="BC3" s="260"/>
      <c r="BD3" s="260"/>
      <c r="BE3" s="260"/>
      <c r="BF3" s="260"/>
      <c r="BG3" s="260"/>
      <c r="BH3" s="260"/>
      <c r="BI3" s="260"/>
      <c r="BJ3" s="260"/>
      <c r="BK3" s="260"/>
      <c r="BL3" s="261"/>
      <c r="BM3" s="260"/>
      <c r="BN3" s="98" t="str">
        <f>IF(U3="","",(VLOOKUP(U3,データ!$P$2:$Q$25,2,FALSE)))</f>
        <v/>
      </c>
      <c r="BO3" s="98" t="str">
        <f>IF(Y3="","",VLOOKUP(Y3,データ!$P$2:$Q$14,2,FALSE))</f>
        <v/>
      </c>
      <c r="BP3" s="98"/>
      <c r="BQ3" s="98"/>
      <c r="BR3" s="98"/>
      <c r="BS3" s="98"/>
      <c r="BT3" s="98"/>
      <c r="BU3" s="98"/>
      <c r="BV3" s="98"/>
      <c r="BW3" s="98"/>
      <c r="BX3" s="98"/>
      <c r="BY3" s="261"/>
      <c r="BZ3" s="98"/>
      <c r="CA3" s="261"/>
      <c r="CB3" s="98"/>
      <c r="CC3" s="98"/>
      <c r="CD3" s="98"/>
      <c r="CE3" s="98"/>
      <c r="CF3" s="98"/>
      <c r="CG3" s="98"/>
      <c r="CH3" s="98"/>
      <c r="CI3" s="98"/>
      <c r="CJ3" s="98"/>
      <c r="CK3" s="98"/>
      <c r="CL3" s="98"/>
      <c r="CM3" s="98"/>
      <c r="CN3" s="98"/>
      <c r="CO3" s="98"/>
      <c r="CP3" s="98"/>
      <c r="CQ3" s="98"/>
      <c r="CR3" s="98"/>
      <c r="CS3" s="98"/>
      <c r="CT3" s="274"/>
      <c r="CU3" s="274"/>
      <c r="CV3" s="98"/>
      <c r="CW3" s="98"/>
      <c r="CX3" s="98"/>
      <c r="CY3" s="98"/>
      <c r="CZ3" s="98"/>
      <c r="DA3" s="261" t="str">
        <f t="shared" si="1"/>
        <v/>
      </c>
      <c r="DB3" s="261" t="str">
        <f t="shared" si="2"/>
        <v/>
      </c>
      <c r="DC3" s="261" t="str">
        <f t="shared" si="3"/>
        <v/>
      </c>
      <c r="DD3" s="261" t="str">
        <f t="shared" si="4"/>
        <v/>
      </c>
      <c r="DE3" s="98"/>
      <c r="DF3" s="98" t="str">
        <f t="shared" si="5"/>
        <v/>
      </c>
      <c r="DG3" s="98" t="str">
        <f>IF(DF3="","",CONCATENATE(競技者データ入力シート!D9,競技者データ入力シート!E9))</f>
        <v/>
      </c>
      <c r="DH3" s="98" t="str">
        <f t="shared" si="6"/>
        <v/>
      </c>
      <c r="DI3" s="98" t="str">
        <f>IF(DH3="","",CONCATENATE(競技者データ入力シート!D9,競技者データ入力シート!E9))</f>
        <v/>
      </c>
    </row>
    <row r="4" spans="1:113" ht="12.9" customHeight="1">
      <c r="A4" s="98"/>
      <c r="B4" s="98" t="str">
        <f>IF(競技者データ入力シート!$S$2="","",競技者データ入力シート!$S$2)</f>
        <v/>
      </c>
      <c r="C4" s="98" t="str">
        <f>IF(競技者データ入力シート!$D10="","",競技者データ入力シート!$S$3)</f>
        <v/>
      </c>
      <c r="D4" s="98" t="str">
        <f>IF(競技者データ入力シート!D10="","",競技者データ入力シート!B10)</f>
        <v/>
      </c>
      <c r="E4" s="98" t="str">
        <f>IF(競技者データ入力シート!D10="","",C4&amp;D4)</f>
        <v/>
      </c>
      <c r="F4" s="98" t="str">
        <f>IF(競技者データ入力シート!D10="","",競技者データ入力シート!$S$2)</f>
        <v/>
      </c>
      <c r="G4" s="98"/>
      <c r="H4" s="98"/>
      <c r="I4" s="98" t="str">
        <f>ASC(IF(競技者データ入力シート!D10="","",競技者データ入力シート!C10))</f>
        <v/>
      </c>
      <c r="J4" s="98" t="str">
        <f>IF(競技者データ入力シート!D10="","",TRIM(競技者データ入力シート!D10)&amp;" "&amp;(TRIM(競技者データ入力シート!E10)))</f>
        <v/>
      </c>
      <c r="K4" s="98" t="str">
        <f>ASC(IF(競技者データ入力シート!F10="","",TRIM(競技者データ入力シート!F10)&amp;" "&amp;(TRIM(競技者データ入力シート!G10))))</f>
        <v/>
      </c>
      <c r="L4" s="98" t="str">
        <f t="shared" si="0"/>
        <v/>
      </c>
      <c r="M4" s="98" t="str">
        <f>ASC(IF(競技者データ入力シート!H10="","",競技者データ入力シート!H10))</f>
        <v/>
      </c>
      <c r="N4" s="98" t="str">
        <f>ASC(IF(競技者データ入力シート!P10="","",競技者データ入力シート!P10))</f>
        <v/>
      </c>
      <c r="O4" s="261" t="str">
        <f>IF(競技者データ入力シート!J10="","",競技者データ入力シート!J10)</f>
        <v/>
      </c>
      <c r="P4" s="261" t="str">
        <f>ASC(IF(競技者データ入力シート!K10="","",競技者データ入力シート!K10))</f>
        <v/>
      </c>
      <c r="Q4" s="98" t="str">
        <f>ASC(IF(競技者データ入力シート!L10="","",競技者データ入力シート!L10))</f>
        <v/>
      </c>
      <c r="R4" s="98" t="str">
        <f>ASC(IF(競技者データ入力シート!M10="","",競技者データ入力シート!M10))</f>
        <v/>
      </c>
      <c r="S4" s="98" t="str">
        <f>IF(競技者データ入力シート!O10="","",競技者データ入力シート!O10)</f>
        <v/>
      </c>
      <c r="T4" s="98" t="str">
        <f>ASC(IF(競技者データ入力シート!N10="","",競技者データ入力シート!N10))</f>
        <v/>
      </c>
      <c r="U4" s="261" t="str">
        <f>IF($O4="","",IF($O4="男",IFERROR(VLOOKUP(競技者データ入力シート!Q10,データ!$B$2:$C$80,2,FALSE),""),IF($O4="女",IFERROR(VLOOKUP(競技者データ入力シート!Q10,データ!$F$2:$G$80,2,FALSE),""))))</f>
        <v/>
      </c>
      <c r="V4" s="274" t="str">
        <f>ASC(IF(競技者データ入力シート!Q10="","",競技者データ入力シート!R10))</f>
        <v/>
      </c>
      <c r="W4" s="98"/>
      <c r="X4" s="98"/>
      <c r="Y4" s="261"/>
      <c r="Z4" s="98"/>
      <c r="AA4" s="98"/>
      <c r="AB4" s="98"/>
      <c r="AC4" s="261"/>
      <c r="AD4" s="98"/>
      <c r="AE4" s="98"/>
      <c r="AF4" s="98"/>
      <c r="AG4" s="261"/>
      <c r="AH4" s="98"/>
      <c r="AI4" s="98"/>
      <c r="AJ4" s="98"/>
      <c r="AK4" s="98"/>
      <c r="AL4" s="98"/>
      <c r="AM4" s="98"/>
      <c r="AN4" s="98"/>
      <c r="AO4" s="261"/>
      <c r="AP4" s="261"/>
      <c r="AQ4" s="260"/>
      <c r="AR4" s="260"/>
      <c r="AS4" s="260"/>
      <c r="AT4" s="260"/>
      <c r="AU4" s="260"/>
      <c r="AV4" s="260"/>
      <c r="AW4" s="261"/>
      <c r="AX4" s="261"/>
      <c r="AY4" s="260"/>
      <c r="AZ4" s="261"/>
      <c r="BA4" s="261"/>
      <c r="BB4" s="98"/>
      <c r="BC4" s="260"/>
      <c r="BD4" s="260"/>
      <c r="BE4" s="260"/>
      <c r="BF4" s="260"/>
      <c r="BG4" s="260"/>
      <c r="BH4" s="260"/>
      <c r="BI4" s="260"/>
      <c r="BJ4" s="260"/>
      <c r="BK4" s="260"/>
      <c r="BL4" s="261"/>
      <c r="BM4" s="260"/>
      <c r="BN4" s="98" t="str">
        <f>IF(U4="","",(VLOOKUP(U4,データ!$P$2:$Q$25,2,FALSE)))</f>
        <v/>
      </c>
      <c r="BO4" s="98" t="str">
        <f>IF(Y4="","",VLOOKUP(Y4,データ!$P$2:$Q$14,2,FALSE))</f>
        <v/>
      </c>
      <c r="BP4" s="98"/>
      <c r="BQ4" s="98"/>
      <c r="BR4" s="98"/>
      <c r="BS4" s="98"/>
      <c r="BT4" s="98"/>
      <c r="BU4" s="98"/>
      <c r="BV4" s="98"/>
      <c r="BW4" s="98"/>
      <c r="BX4" s="98"/>
      <c r="BY4" s="261"/>
      <c r="BZ4" s="98"/>
      <c r="CA4" s="261"/>
      <c r="CB4" s="98"/>
      <c r="CC4" s="98"/>
      <c r="CD4" s="98"/>
      <c r="CE4" s="98"/>
      <c r="CF4" s="98"/>
      <c r="CG4" s="98"/>
      <c r="CH4" s="98"/>
      <c r="CI4" s="98"/>
      <c r="CJ4" s="98"/>
      <c r="CK4" s="98"/>
      <c r="CL4" s="98"/>
      <c r="CM4" s="98"/>
      <c r="CN4" s="98"/>
      <c r="CO4" s="98"/>
      <c r="CP4" s="98"/>
      <c r="CQ4" s="98"/>
      <c r="CR4" s="98"/>
      <c r="CS4" s="98"/>
      <c r="CT4" s="274"/>
      <c r="CU4" s="274"/>
      <c r="CV4" s="98"/>
      <c r="CW4" s="98"/>
      <c r="CX4" s="98"/>
      <c r="CY4" s="98"/>
      <c r="CZ4" s="98"/>
      <c r="DA4" s="261" t="str">
        <f t="shared" si="1"/>
        <v/>
      </c>
      <c r="DB4" s="261" t="str">
        <f t="shared" si="2"/>
        <v/>
      </c>
      <c r="DC4" s="261" t="str">
        <f t="shared" si="3"/>
        <v/>
      </c>
      <c r="DD4" s="261" t="str">
        <f t="shared" si="4"/>
        <v/>
      </c>
      <c r="DE4" s="98"/>
      <c r="DF4" s="98" t="str">
        <f t="shared" si="5"/>
        <v/>
      </c>
      <c r="DG4" s="98" t="str">
        <f>IF(DF4="","",CONCATENATE(競技者データ入力シート!D10,競技者データ入力シート!E10))</f>
        <v/>
      </c>
      <c r="DH4" s="98" t="str">
        <f t="shared" si="6"/>
        <v/>
      </c>
      <c r="DI4" s="98" t="str">
        <f>IF(DH4="","",CONCATENATE(競技者データ入力シート!D10,競技者データ入力シート!E10))</f>
        <v/>
      </c>
    </row>
    <row r="5" spans="1:113" ht="12.9" customHeight="1">
      <c r="A5" s="98"/>
      <c r="B5" s="98" t="str">
        <f>IF(競技者データ入力シート!$S$2="","",競技者データ入力シート!$S$2)</f>
        <v/>
      </c>
      <c r="C5" s="98" t="str">
        <f>IF(競技者データ入力シート!$D11="","",競技者データ入力シート!$S$3)</f>
        <v/>
      </c>
      <c r="D5" s="98" t="str">
        <f>IF(競技者データ入力シート!D11="","",競技者データ入力シート!B11)</f>
        <v/>
      </c>
      <c r="E5" s="98" t="str">
        <f>IF(競技者データ入力シート!D11="","",C5&amp;D5)</f>
        <v/>
      </c>
      <c r="F5" s="98" t="str">
        <f>IF(競技者データ入力シート!D11="","",競技者データ入力シート!$S$2)</f>
        <v/>
      </c>
      <c r="G5" s="98"/>
      <c r="H5" s="98"/>
      <c r="I5" s="98" t="str">
        <f>ASC(IF(競技者データ入力シート!D11="","",競技者データ入力シート!C11))</f>
        <v/>
      </c>
      <c r="J5" s="98" t="str">
        <f>IF(競技者データ入力シート!D11="","",TRIM(競技者データ入力シート!D11)&amp;" "&amp;(TRIM(競技者データ入力シート!E11)))</f>
        <v/>
      </c>
      <c r="K5" s="98" t="str">
        <f>ASC(IF(競技者データ入力シート!F11="","",TRIM(競技者データ入力シート!F11)&amp;" "&amp;(TRIM(競技者データ入力シート!G11))))</f>
        <v/>
      </c>
      <c r="L5" s="98" t="str">
        <f t="shared" si="0"/>
        <v/>
      </c>
      <c r="M5" s="98" t="str">
        <f>ASC(IF(競技者データ入力シート!H11="","",競技者データ入力シート!H11))</f>
        <v/>
      </c>
      <c r="N5" s="98" t="str">
        <f>ASC(IF(競技者データ入力シート!P11="","",競技者データ入力シート!P11))</f>
        <v/>
      </c>
      <c r="O5" s="261" t="str">
        <f>IF(競技者データ入力シート!J11="","",競技者データ入力シート!J11)</f>
        <v/>
      </c>
      <c r="P5" s="261" t="str">
        <f>ASC(IF(競技者データ入力シート!K11="","",競技者データ入力シート!K11))</f>
        <v/>
      </c>
      <c r="Q5" s="98" t="str">
        <f>ASC(IF(競技者データ入力シート!L11="","",競技者データ入力シート!L11))</f>
        <v/>
      </c>
      <c r="R5" s="98" t="str">
        <f>ASC(IF(競技者データ入力シート!M11="","",競技者データ入力シート!M11))</f>
        <v/>
      </c>
      <c r="S5" s="98" t="str">
        <f>IF(競技者データ入力シート!O11="","",競技者データ入力シート!O11)</f>
        <v/>
      </c>
      <c r="T5" s="98" t="str">
        <f>ASC(IF(競技者データ入力シート!N11="","",競技者データ入力シート!N11))</f>
        <v/>
      </c>
      <c r="U5" s="261" t="str">
        <f>IF($O5="","",IF($O5="男",IFERROR(VLOOKUP(競技者データ入力シート!Q11,データ!$B$2:$C$80,2,FALSE),""),IF($O5="女",IFERROR(VLOOKUP(競技者データ入力シート!Q11,データ!$F$2:$G$80,2,FALSE),""))))</f>
        <v/>
      </c>
      <c r="V5" s="274" t="str">
        <f>ASC(IF(競技者データ入力シート!Q11="","",競技者データ入力シート!R11))</f>
        <v/>
      </c>
      <c r="W5" s="98"/>
      <c r="X5" s="98"/>
      <c r="Y5" s="261"/>
      <c r="Z5" s="98"/>
      <c r="AA5" s="98"/>
      <c r="AB5" s="98"/>
      <c r="AC5" s="261"/>
      <c r="AD5" s="98"/>
      <c r="AE5" s="98"/>
      <c r="AF5" s="98"/>
      <c r="AG5" s="261"/>
      <c r="AH5" s="98"/>
      <c r="AI5" s="98"/>
      <c r="AJ5" s="98"/>
      <c r="AK5" s="98"/>
      <c r="AL5" s="98"/>
      <c r="AM5" s="98"/>
      <c r="AN5" s="98"/>
      <c r="AO5" s="261"/>
      <c r="AP5" s="261"/>
      <c r="AQ5" s="260"/>
      <c r="AR5" s="260"/>
      <c r="AS5" s="260"/>
      <c r="AT5" s="260"/>
      <c r="AU5" s="260"/>
      <c r="AV5" s="260"/>
      <c r="AW5" s="261"/>
      <c r="AX5" s="261"/>
      <c r="AY5" s="260"/>
      <c r="AZ5" s="261"/>
      <c r="BA5" s="261"/>
      <c r="BB5" s="98"/>
      <c r="BC5" s="260"/>
      <c r="BD5" s="260"/>
      <c r="BE5" s="260"/>
      <c r="BF5" s="260"/>
      <c r="BG5" s="260"/>
      <c r="BH5" s="260"/>
      <c r="BI5" s="260"/>
      <c r="BJ5" s="260"/>
      <c r="BK5" s="260"/>
      <c r="BL5" s="261"/>
      <c r="BM5" s="260"/>
      <c r="BN5" s="98" t="str">
        <f>IF(U5="","",(VLOOKUP(U5,データ!$P$2:$Q$25,2,FALSE)))</f>
        <v/>
      </c>
      <c r="BO5" s="98" t="str">
        <f>IF(Y5="","",VLOOKUP(Y5,データ!$P$2:$Q$14,2,FALSE))</f>
        <v/>
      </c>
      <c r="BP5" s="98"/>
      <c r="BQ5" s="98"/>
      <c r="BR5" s="98"/>
      <c r="BS5" s="98"/>
      <c r="BT5" s="98"/>
      <c r="BU5" s="98"/>
      <c r="BV5" s="98"/>
      <c r="BW5" s="98"/>
      <c r="BX5" s="98"/>
      <c r="BY5" s="261"/>
      <c r="BZ5" s="98"/>
      <c r="CA5" s="261"/>
      <c r="CB5" s="98"/>
      <c r="CC5" s="98"/>
      <c r="CD5" s="98"/>
      <c r="CE5" s="98"/>
      <c r="CF5" s="98"/>
      <c r="CG5" s="98"/>
      <c r="CH5" s="98"/>
      <c r="CI5" s="98"/>
      <c r="CJ5" s="98"/>
      <c r="CK5" s="98"/>
      <c r="CL5" s="98"/>
      <c r="CM5" s="98"/>
      <c r="CN5" s="98"/>
      <c r="CO5" s="98"/>
      <c r="CP5" s="98"/>
      <c r="CQ5" s="98"/>
      <c r="CR5" s="98"/>
      <c r="CS5" s="98"/>
      <c r="CT5" s="274"/>
      <c r="CU5" s="274"/>
      <c r="CV5" s="98"/>
      <c r="CW5" s="98"/>
      <c r="CX5" s="98"/>
      <c r="CY5" s="98"/>
      <c r="CZ5" s="98"/>
      <c r="DA5" s="261" t="str">
        <f t="shared" si="1"/>
        <v/>
      </c>
      <c r="DB5" s="261" t="str">
        <f t="shared" si="2"/>
        <v/>
      </c>
      <c r="DC5" s="261" t="str">
        <f t="shared" si="3"/>
        <v/>
      </c>
      <c r="DD5" s="261" t="str">
        <f t="shared" si="4"/>
        <v/>
      </c>
      <c r="DE5" s="98"/>
      <c r="DF5" s="98" t="str">
        <f t="shared" si="5"/>
        <v/>
      </c>
      <c r="DG5" s="98" t="str">
        <f>IF(DF5="","",CONCATENATE(競技者データ入力シート!D11,競技者データ入力シート!E11))</f>
        <v/>
      </c>
      <c r="DH5" s="98" t="str">
        <f t="shared" si="6"/>
        <v/>
      </c>
      <c r="DI5" s="98" t="str">
        <f>IF(DH5="","",CONCATENATE(競技者データ入力シート!D11,競技者データ入力シート!E11))</f>
        <v/>
      </c>
    </row>
    <row r="6" spans="1:113" ht="12.9" customHeight="1">
      <c r="A6" s="98"/>
      <c r="B6" s="98" t="str">
        <f>IF(競技者データ入力シート!$S$2="","",競技者データ入力シート!$S$2)</f>
        <v/>
      </c>
      <c r="C6" s="98" t="str">
        <f>IF(競技者データ入力シート!$D12="","",競技者データ入力シート!$S$3)</f>
        <v/>
      </c>
      <c r="D6" s="98" t="str">
        <f>IF(競技者データ入力シート!D12="","",競技者データ入力シート!B12)</f>
        <v/>
      </c>
      <c r="E6" s="98" t="str">
        <f>IF(競技者データ入力シート!D12="","",C6&amp;D6)</f>
        <v/>
      </c>
      <c r="F6" s="98" t="str">
        <f>IF(競技者データ入力シート!D12="","",競技者データ入力シート!$S$2)</f>
        <v/>
      </c>
      <c r="G6" s="98"/>
      <c r="H6" s="98"/>
      <c r="I6" s="98" t="str">
        <f>ASC(IF(競技者データ入力シート!D12="","",競技者データ入力シート!C12))</f>
        <v/>
      </c>
      <c r="J6" s="98" t="str">
        <f>IF(競技者データ入力シート!D12="","",TRIM(競技者データ入力シート!D12)&amp;" "&amp;(TRIM(競技者データ入力シート!E12)))</f>
        <v/>
      </c>
      <c r="K6" s="98" t="str">
        <f>ASC(IF(競技者データ入力シート!F12="","",TRIM(競技者データ入力シート!F12)&amp;" "&amp;(TRIM(競技者データ入力シート!G12))))</f>
        <v/>
      </c>
      <c r="L6" s="98" t="str">
        <f t="shared" si="0"/>
        <v/>
      </c>
      <c r="M6" s="98" t="str">
        <f>ASC(IF(競技者データ入力シート!H12="","",競技者データ入力シート!H12))</f>
        <v/>
      </c>
      <c r="N6" s="98" t="str">
        <f>ASC(IF(競技者データ入力シート!P12="","",競技者データ入力シート!P12))</f>
        <v/>
      </c>
      <c r="O6" s="261" t="str">
        <f>IF(競技者データ入力シート!J12="","",競技者データ入力シート!J12)</f>
        <v/>
      </c>
      <c r="P6" s="261" t="str">
        <f>ASC(IF(競技者データ入力シート!K12="","",競技者データ入力シート!K12))</f>
        <v/>
      </c>
      <c r="Q6" s="98" t="str">
        <f>ASC(IF(競技者データ入力シート!L12="","",競技者データ入力シート!L12))</f>
        <v/>
      </c>
      <c r="R6" s="98" t="str">
        <f>ASC(IF(競技者データ入力シート!M12="","",競技者データ入力シート!M12))</f>
        <v/>
      </c>
      <c r="S6" s="98" t="str">
        <f>IF(競技者データ入力シート!O12="","",競技者データ入力シート!O12)</f>
        <v/>
      </c>
      <c r="T6" s="98" t="str">
        <f>ASC(IF(競技者データ入力シート!N12="","",競技者データ入力シート!N12))</f>
        <v/>
      </c>
      <c r="U6" s="261" t="str">
        <f>IF($O6="","",IF($O6="男",IFERROR(VLOOKUP(競技者データ入力シート!Q12,データ!$B$2:$C$80,2,FALSE),""),IF($O6="女",IFERROR(VLOOKUP(競技者データ入力シート!Q12,データ!$F$2:$G$80,2,FALSE),""))))</f>
        <v/>
      </c>
      <c r="V6" s="274" t="str">
        <f>ASC(IF(競技者データ入力シート!Q12="","",競技者データ入力シート!R12))</f>
        <v/>
      </c>
      <c r="W6" s="98"/>
      <c r="X6" s="98"/>
      <c r="Y6" s="261"/>
      <c r="Z6" s="98"/>
      <c r="AA6" s="98"/>
      <c r="AB6" s="98"/>
      <c r="AC6" s="261"/>
      <c r="AD6" s="98"/>
      <c r="AE6" s="98"/>
      <c r="AF6" s="98"/>
      <c r="AG6" s="261"/>
      <c r="AH6" s="98"/>
      <c r="AI6" s="98"/>
      <c r="AJ6" s="98"/>
      <c r="AK6" s="98"/>
      <c r="AL6" s="98"/>
      <c r="AM6" s="98"/>
      <c r="AN6" s="98"/>
      <c r="AO6" s="261"/>
      <c r="AP6" s="261"/>
      <c r="AQ6" s="260"/>
      <c r="AR6" s="260"/>
      <c r="AS6" s="260"/>
      <c r="AT6" s="260"/>
      <c r="AU6" s="260"/>
      <c r="AV6" s="260"/>
      <c r="AW6" s="261"/>
      <c r="AX6" s="261"/>
      <c r="AY6" s="260"/>
      <c r="AZ6" s="261"/>
      <c r="BA6" s="261"/>
      <c r="BB6" s="98"/>
      <c r="BC6" s="260"/>
      <c r="BD6" s="260"/>
      <c r="BE6" s="260"/>
      <c r="BF6" s="260"/>
      <c r="BG6" s="260"/>
      <c r="BH6" s="260"/>
      <c r="BI6" s="260"/>
      <c r="BJ6" s="260"/>
      <c r="BK6" s="260"/>
      <c r="BL6" s="261"/>
      <c r="BM6" s="260"/>
      <c r="BN6" s="98" t="str">
        <f>IF(U6="","",(VLOOKUP(U6,データ!$P$2:$Q$25,2,FALSE)))</f>
        <v/>
      </c>
      <c r="BO6" s="98" t="str">
        <f>IF(Y6="","",VLOOKUP(Y6,データ!$P$2:$Q$14,2,FALSE))</f>
        <v/>
      </c>
      <c r="BP6" s="98"/>
      <c r="BQ6" s="98"/>
      <c r="BR6" s="98"/>
      <c r="BS6" s="98"/>
      <c r="BT6" s="98"/>
      <c r="BU6" s="98"/>
      <c r="BV6" s="98"/>
      <c r="BW6" s="98"/>
      <c r="BX6" s="98"/>
      <c r="BY6" s="261"/>
      <c r="BZ6" s="98"/>
      <c r="CA6" s="261"/>
      <c r="CB6" s="98"/>
      <c r="CC6" s="98"/>
      <c r="CD6" s="98"/>
      <c r="CE6" s="98"/>
      <c r="CF6" s="98"/>
      <c r="CG6" s="98"/>
      <c r="CH6" s="98"/>
      <c r="CI6" s="98"/>
      <c r="CJ6" s="98"/>
      <c r="CK6" s="98"/>
      <c r="CL6" s="98"/>
      <c r="CM6" s="98"/>
      <c r="CN6" s="98"/>
      <c r="CO6" s="98"/>
      <c r="CP6" s="98"/>
      <c r="CQ6" s="98"/>
      <c r="CR6" s="98"/>
      <c r="CS6" s="98"/>
      <c r="CT6" s="274"/>
      <c r="CU6" s="274"/>
      <c r="CV6" s="98"/>
      <c r="CW6" s="98"/>
      <c r="CX6" s="98"/>
      <c r="CY6" s="98"/>
      <c r="CZ6" s="98"/>
      <c r="DA6" s="261" t="str">
        <f t="shared" si="1"/>
        <v/>
      </c>
      <c r="DB6" s="261" t="str">
        <f t="shared" si="2"/>
        <v/>
      </c>
      <c r="DC6" s="261" t="str">
        <f t="shared" si="3"/>
        <v/>
      </c>
      <c r="DD6" s="261" t="str">
        <f t="shared" si="4"/>
        <v/>
      </c>
      <c r="DE6" s="98"/>
      <c r="DF6" s="98" t="str">
        <f t="shared" si="5"/>
        <v/>
      </c>
      <c r="DG6" s="98" t="str">
        <f>IF(DF6="","",CONCATENATE(競技者データ入力シート!D12,競技者データ入力シート!E12))</f>
        <v/>
      </c>
      <c r="DH6" s="98" t="str">
        <f t="shared" si="6"/>
        <v/>
      </c>
      <c r="DI6" s="98" t="str">
        <f>IF(DH6="","",CONCATENATE(競技者データ入力シート!D12,競技者データ入力シート!E12))</f>
        <v/>
      </c>
    </row>
    <row r="7" spans="1:113" ht="12.9" customHeight="1">
      <c r="A7" s="98"/>
      <c r="B7" s="98" t="str">
        <f>IF(競技者データ入力シート!$S$2="","",競技者データ入力シート!$S$2)</f>
        <v/>
      </c>
      <c r="C7" s="98" t="str">
        <f>IF(競技者データ入力シート!$D13="","",競技者データ入力シート!$S$3)</f>
        <v/>
      </c>
      <c r="D7" s="98" t="str">
        <f>IF(競技者データ入力シート!D13="","",競技者データ入力シート!B13)</f>
        <v/>
      </c>
      <c r="E7" s="98" t="str">
        <f>IF(競技者データ入力シート!D13="","",C7&amp;D7)</f>
        <v/>
      </c>
      <c r="F7" s="98" t="str">
        <f>IF(競技者データ入力シート!D13="","",競技者データ入力シート!$S$2)</f>
        <v/>
      </c>
      <c r="G7" s="98"/>
      <c r="H7" s="98"/>
      <c r="I7" s="98" t="str">
        <f>ASC(IF(競技者データ入力シート!D13="","",競技者データ入力シート!C13))</f>
        <v/>
      </c>
      <c r="J7" s="98" t="str">
        <f>IF(競技者データ入力シート!D13="","",TRIM(競技者データ入力シート!D13)&amp;" "&amp;(TRIM(競技者データ入力シート!E13)))</f>
        <v/>
      </c>
      <c r="K7" s="98" t="str">
        <f>ASC(IF(競技者データ入力シート!F13="","",TRIM(競技者データ入力シート!F13)&amp;" "&amp;(TRIM(競技者データ入力シート!G13))))</f>
        <v/>
      </c>
      <c r="L7" s="98" t="str">
        <f t="shared" si="0"/>
        <v/>
      </c>
      <c r="M7" s="98" t="str">
        <f>ASC(IF(競技者データ入力シート!H13="","",競技者データ入力シート!H13))</f>
        <v/>
      </c>
      <c r="N7" s="98" t="str">
        <f>ASC(IF(競技者データ入力シート!P13="","",競技者データ入力シート!P13))</f>
        <v/>
      </c>
      <c r="O7" s="261" t="str">
        <f>IF(競技者データ入力シート!J13="","",競技者データ入力シート!J13)</f>
        <v/>
      </c>
      <c r="P7" s="261" t="str">
        <f>ASC(IF(競技者データ入力シート!K13="","",競技者データ入力シート!K13))</f>
        <v/>
      </c>
      <c r="Q7" s="98" t="str">
        <f>ASC(IF(競技者データ入力シート!L13="","",競技者データ入力シート!L13))</f>
        <v/>
      </c>
      <c r="R7" s="98" t="str">
        <f>ASC(IF(競技者データ入力シート!M13="","",競技者データ入力シート!M13))</f>
        <v/>
      </c>
      <c r="S7" s="98" t="str">
        <f>IF(競技者データ入力シート!O13="","",競技者データ入力シート!O13)</f>
        <v/>
      </c>
      <c r="T7" s="98" t="str">
        <f>ASC(IF(競技者データ入力シート!N13="","",競技者データ入力シート!N13))</f>
        <v/>
      </c>
      <c r="U7" s="261" t="str">
        <f>IF($O7="","",IF($O7="男",IFERROR(VLOOKUP(競技者データ入力シート!Q13,データ!$B$2:$C$80,2,FALSE),""),IF($O7="女",IFERROR(VLOOKUP(競技者データ入力シート!Q13,データ!$F$2:$G$80,2,FALSE),""))))</f>
        <v/>
      </c>
      <c r="V7" s="274" t="str">
        <f>ASC(IF(競技者データ入力シート!Q13="","",競技者データ入力シート!R13))</f>
        <v/>
      </c>
      <c r="W7" s="98"/>
      <c r="X7" s="98"/>
      <c r="Y7" s="261"/>
      <c r="Z7" s="98"/>
      <c r="AA7" s="98"/>
      <c r="AB7" s="98"/>
      <c r="AC7" s="261"/>
      <c r="AD7" s="98"/>
      <c r="AE7" s="98"/>
      <c r="AF7" s="98"/>
      <c r="AG7" s="261"/>
      <c r="AH7" s="98"/>
      <c r="AI7" s="98"/>
      <c r="AJ7" s="98"/>
      <c r="AK7" s="98"/>
      <c r="AL7" s="98"/>
      <c r="AM7" s="98"/>
      <c r="AN7" s="98"/>
      <c r="AO7" s="261"/>
      <c r="AP7" s="261"/>
      <c r="AQ7" s="260"/>
      <c r="AR7" s="260"/>
      <c r="AS7" s="260"/>
      <c r="AT7" s="260"/>
      <c r="AU7" s="260"/>
      <c r="AV7" s="260"/>
      <c r="AW7" s="261"/>
      <c r="AX7" s="261"/>
      <c r="AY7" s="260"/>
      <c r="AZ7" s="261"/>
      <c r="BA7" s="261"/>
      <c r="BB7" s="98"/>
      <c r="BC7" s="260"/>
      <c r="BD7" s="260"/>
      <c r="BE7" s="260"/>
      <c r="BF7" s="260"/>
      <c r="BG7" s="260"/>
      <c r="BH7" s="260"/>
      <c r="BI7" s="260"/>
      <c r="BJ7" s="260"/>
      <c r="BK7" s="260"/>
      <c r="BL7" s="261"/>
      <c r="BM7" s="260"/>
      <c r="BN7" s="98" t="str">
        <f>IF(U7="","",(VLOOKUP(U7,データ!$P$2:$Q$25,2,FALSE)))</f>
        <v/>
      </c>
      <c r="BO7" s="98" t="str">
        <f>IF(Y7="","",VLOOKUP(Y7,データ!$P$2:$Q$14,2,FALSE))</f>
        <v/>
      </c>
      <c r="BP7" s="98"/>
      <c r="BQ7" s="98"/>
      <c r="BR7" s="98"/>
      <c r="BS7" s="98"/>
      <c r="BT7" s="98"/>
      <c r="BU7" s="98"/>
      <c r="BV7" s="98"/>
      <c r="BW7" s="98"/>
      <c r="BX7" s="98"/>
      <c r="BY7" s="261"/>
      <c r="BZ7" s="98"/>
      <c r="CA7" s="261"/>
      <c r="CB7" s="98"/>
      <c r="CC7" s="98"/>
      <c r="CD7" s="98"/>
      <c r="CE7" s="98"/>
      <c r="CF7" s="98"/>
      <c r="CG7" s="98"/>
      <c r="CH7" s="98"/>
      <c r="CI7" s="98"/>
      <c r="CJ7" s="98"/>
      <c r="CK7" s="98"/>
      <c r="CL7" s="98"/>
      <c r="CM7" s="98"/>
      <c r="CN7" s="98"/>
      <c r="CO7" s="98"/>
      <c r="CP7" s="98"/>
      <c r="CQ7" s="98"/>
      <c r="CR7" s="98"/>
      <c r="CS7" s="98"/>
      <c r="CT7" s="274"/>
      <c r="CU7" s="274"/>
      <c r="CV7" s="98"/>
      <c r="CW7" s="98"/>
      <c r="CX7" s="98"/>
      <c r="CY7" s="98"/>
      <c r="CZ7" s="98"/>
      <c r="DA7" s="261" t="str">
        <f t="shared" si="1"/>
        <v/>
      </c>
      <c r="DB7" s="261" t="str">
        <f t="shared" si="2"/>
        <v/>
      </c>
      <c r="DC7" s="261" t="str">
        <f t="shared" si="3"/>
        <v/>
      </c>
      <c r="DD7" s="261" t="str">
        <f t="shared" si="4"/>
        <v/>
      </c>
      <c r="DE7" s="98"/>
      <c r="DF7" s="98" t="str">
        <f t="shared" si="5"/>
        <v/>
      </c>
      <c r="DG7" s="98" t="str">
        <f>IF(DF7="","",CONCATENATE(競技者データ入力シート!D13,競技者データ入力シート!E13))</f>
        <v/>
      </c>
      <c r="DH7" s="98" t="str">
        <f t="shared" si="6"/>
        <v/>
      </c>
      <c r="DI7" s="98" t="str">
        <f>IF(DH7="","",CONCATENATE(競技者データ入力シート!D13,競技者データ入力シート!E13))</f>
        <v/>
      </c>
    </row>
    <row r="8" spans="1:113" ht="12.9" customHeight="1">
      <c r="A8" s="98"/>
      <c r="B8" s="98" t="str">
        <f>IF(競技者データ入力シート!$S$2="","",競技者データ入力シート!$S$2)</f>
        <v/>
      </c>
      <c r="C8" s="98" t="str">
        <f>IF(競技者データ入力シート!$D14="","",競技者データ入力シート!$S$3)</f>
        <v/>
      </c>
      <c r="D8" s="98" t="str">
        <f>IF(競技者データ入力シート!D14="","",競技者データ入力シート!B14)</f>
        <v/>
      </c>
      <c r="E8" s="98" t="str">
        <f>IF(競技者データ入力シート!D14="","",C8&amp;D8)</f>
        <v/>
      </c>
      <c r="F8" s="98" t="str">
        <f>IF(競技者データ入力シート!D14="","",競技者データ入力シート!$S$2)</f>
        <v/>
      </c>
      <c r="G8" s="98"/>
      <c r="H8" s="98"/>
      <c r="I8" s="98" t="str">
        <f>ASC(IF(競技者データ入力シート!D14="","",競技者データ入力シート!C14))</f>
        <v/>
      </c>
      <c r="J8" s="98" t="str">
        <f>IF(競技者データ入力シート!D14="","",TRIM(競技者データ入力シート!D14)&amp;" "&amp;(TRIM(競技者データ入力シート!E14)))</f>
        <v/>
      </c>
      <c r="K8" s="98" t="str">
        <f>ASC(IF(競技者データ入力シート!F14="","",TRIM(競技者データ入力シート!F14)&amp;" "&amp;(TRIM(競技者データ入力シート!G14))))</f>
        <v/>
      </c>
      <c r="L8" s="98" t="str">
        <f t="shared" si="0"/>
        <v/>
      </c>
      <c r="M8" s="98" t="str">
        <f>ASC(IF(競技者データ入力シート!H14="","",競技者データ入力シート!H14))</f>
        <v/>
      </c>
      <c r="N8" s="98" t="str">
        <f>ASC(IF(競技者データ入力シート!P14="","",競技者データ入力シート!P14))</f>
        <v/>
      </c>
      <c r="O8" s="261" t="str">
        <f>IF(競技者データ入力シート!J14="","",競技者データ入力シート!J14)</f>
        <v/>
      </c>
      <c r="P8" s="261" t="str">
        <f>ASC(IF(競技者データ入力シート!K14="","",競技者データ入力シート!K14))</f>
        <v/>
      </c>
      <c r="Q8" s="98" t="str">
        <f>ASC(IF(競技者データ入力シート!L14="","",競技者データ入力シート!L14))</f>
        <v/>
      </c>
      <c r="R8" s="98" t="str">
        <f>ASC(IF(競技者データ入力シート!M14="","",競技者データ入力シート!M14))</f>
        <v/>
      </c>
      <c r="S8" s="98" t="str">
        <f>IF(競技者データ入力シート!O14="","",競技者データ入力シート!O14)</f>
        <v/>
      </c>
      <c r="T8" s="98" t="str">
        <f>ASC(IF(競技者データ入力シート!N14="","",競技者データ入力シート!N14))</f>
        <v/>
      </c>
      <c r="U8" s="261" t="str">
        <f>IF($O8="","",IF($O8="男",IFERROR(VLOOKUP(競技者データ入力シート!Q14,データ!$B$2:$C$80,2,FALSE),""),IF($O8="女",IFERROR(VLOOKUP(競技者データ入力シート!Q14,データ!$F$2:$G$80,2,FALSE),""))))</f>
        <v/>
      </c>
      <c r="V8" s="274" t="str">
        <f>ASC(IF(競技者データ入力シート!Q14="","",競技者データ入力シート!R14))</f>
        <v/>
      </c>
      <c r="W8" s="98"/>
      <c r="X8" s="98"/>
      <c r="Y8" s="261"/>
      <c r="Z8" s="98"/>
      <c r="AA8" s="98"/>
      <c r="AB8" s="98"/>
      <c r="AC8" s="261"/>
      <c r="AD8" s="98"/>
      <c r="AE8" s="98"/>
      <c r="AF8" s="98"/>
      <c r="AG8" s="261"/>
      <c r="AH8" s="98"/>
      <c r="AI8" s="98"/>
      <c r="AJ8" s="98"/>
      <c r="AK8" s="98"/>
      <c r="AL8" s="98"/>
      <c r="AM8" s="98"/>
      <c r="AN8" s="98"/>
      <c r="AO8" s="261"/>
      <c r="AP8" s="261"/>
      <c r="AQ8" s="260"/>
      <c r="AR8" s="260"/>
      <c r="AS8" s="260"/>
      <c r="AT8" s="260"/>
      <c r="AU8" s="260"/>
      <c r="AV8" s="260"/>
      <c r="AW8" s="261"/>
      <c r="AX8" s="261"/>
      <c r="AY8" s="260"/>
      <c r="AZ8" s="261"/>
      <c r="BA8" s="261"/>
      <c r="BB8" s="98"/>
      <c r="BC8" s="260"/>
      <c r="BD8" s="260"/>
      <c r="BE8" s="260"/>
      <c r="BF8" s="260"/>
      <c r="BG8" s="260"/>
      <c r="BH8" s="260"/>
      <c r="BI8" s="260"/>
      <c r="BJ8" s="260"/>
      <c r="BK8" s="260"/>
      <c r="BL8" s="261"/>
      <c r="BM8" s="260"/>
      <c r="BN8" s="98" t="str">
        <f>IF(U8="","",(VLOOKUP(U8,データ!$P$2:$Q$25,2,FALSE)))</f>
        <v/>
      </c>
      <c r="BO8" s="98" t="str">
        <f>IF(Y8="","",VLOOKUP(Y8,データ!$P$2:$Q$14,2,FALSE))</f>
        <v/>
      </c>
      <c r="BP8" s="98"/>
      <c r="BQ8" s="98"/>
      <c r="BR8" s="98"/>
      <c r="BS8" s="98"/>
      <c r="BT8" s="98"/>
      <c r="BU8" s="98"/>
      <c r="BV8" s="98"/>
      <c r="BW8" s="98"/>
      <c r="BX8" s="98"/>
      <c r="BY8" s="261"/>
      <c r="BZ8" s="98"/>
      <c r="CA8" s="261"/>
      <c r="CB8" s="98"/>
      <c r="CC8" s="98"/>
      <c r="CD8" s="98"/>
      <c r="CE8" s="98"/>
      <c r="CF8" s="98"/>
      <c r="CG8" s="98"/>
      <c r="CH8" s="98"/>
      <c r="CI8" s="98"/>
      <c r="CJ8" s="98"/>
      <c r="CK8" s="98"/>
      <c r="CL8" s="98"/>
      <c r="CM8" s="98"/>
      <c r="CN8" s="98"/>
      <c r="CO8" s="98"/>
      <c r="CP8" s="98"/>
      <c r="CQ8" s="98"/>
      <c r="CR8" s="98"/>
      <c r="CS8" s="98"/>
      <c r="CT8" s="274"/>
      <c r="CU8" s="274"/>
      <c r="CV8" s="98"/>
      <c r="CW8" s="98"/>
      <c r="CX8" s="98"/>
      <c r="CY8" s="98"/>
      <c r="CZ8" s="98"/>
      <c r="DA8" s="261" t="str">
        <f t="shared" si="1"/>
        <v/>
      </c>
      <c r="DB8" s="261" t="str">
        <f t="shared" si="2"/>
        <v/>
      </c>
      <c r="DC8" s="261" t="str">
        <f t="shared" si="3"/>
        <v/>
      </c>
      <c r="DD8" s="261" t="str">
        <f t="shared" si="4"/>
        <v/>
      </c>
      <c r="DE8" s="98"/>
      <c r="DF8" s="98" t="str">
        <f t="shared" si="5"/>
        <v/>
      </c>
      <c r="DG8" s="98" t="str">
        <f>IF(DF8="","",CONCATENATE(競技者データ入力シート!D14,競技者データ入力シート!E14))</f>
        <v/>
      </c>
      <c r="DH8" s="98" t="str">
        <f t="shared" si="6"/>
        <v/>
      </c>
      <c r="DI8" s="98" t="str">
        <f>IF(DH8="","",CONCATENATE(競技者データ入力シート!D14,競技者データ入力シート!E14))</f>
        <v/>
      </c>
    </row>
    <row r="9" spans="1:113" ht="12.9" customHeight="1">
      <c r="A9" s="98"/>
      <c r="B9" s="98" t="str">
        <f>IF(競技者データ入力シート!$S$2="","",競技者データ入力シート!$S$2)</f>
        <v/>
      </c>
      <c r="C9" s="98" t="str">
        <f>IF(競技者データ入力シート!$D15="","",競技者データ入力シート!$S$3)</f>
        <v/>
      </c>
      <c r="D9" s="98" t="str">
        <f>IF(競技者データ入力シート!D15="","",競技者データ入力シート!B15)</f>
        <v/>
      </c>
      <c r="E9" s="98" t="str">
        <f>IF(競技者データ入力シート!D15="","",C9&amp;D9)</f>
        <v/>
      </c>
      <c r="F9" s="98" t="str">
        <f>IF(競技者データ入力シート!D15="","",競技者データ入力シート!$S$2)</f>
        <v/>
      </c>
      <c r="G9" s="98"/>
      <c r="H9" s="98"/>
      <c r="I9" s="98" t="str">
        <f>ASC(IF(競技者データ入力シート!D15="","",競技者データ入力シート!C15))</f>
        <v/>
      </c>
      <c r="J9" s="98" t="str">
        <f>IF(競技者データ入力シート!D15="","",TRIM(競技者データ入力シート!D15)&amp;" "&amp;(TRIM(競技者データ入力シート!E15)))</f>
        <v/>
      </c>
      <c r="K9" s="98" t="str">
        <f>ASC(IF(競技者データ入力シート!F15="","",TRIM(競技者データ入力シート!F15)&amp;" "&amp;(TRIM(競技者データ入力シート!G15))))</f>
        <v/>
      </c>
      <c r="L9" s="98" t="str">
        <f t="shared" si="0"/>
        <v/>
      </c>
      <c r="M9" s="98" t="str">
        <f>ASC(IF(競技者データ入力シート!H15="","",競技者データ入力シート!H15))</f>
        <v/>
      </c>
      <c r="N9" s="98" t="str">
        <f>ASC(IF(競技者データ入力シート!P15="","",競技者データ入力シート!P15))</f>
        <v/>
      </c>
      <c r="O9" s="261" t="str">
        <f>IF(競技者データ入力シート!J15="","",競技者データ入力シート!J15)</f>
        <v/>
      </c>
      <c r="P9" s="261" t="str">
        <f>ASC(IF(競技者データ入力シート!K15="","",競技者データ入力シート!K15))</f>
        <v/>
      </c>
      <c r="Q9" s="98" t="str">
        <f>ASC(IF(競技者データ入力シート!L15="","",競技者データ入力シート!L15))</f>
        <v/>
      </c>
      <c r="R9" s="98" t="str">
        <f>ASC(IF(競技者データ入力シート!M15="","",競技者データ入力シート!M15))</f>
        <v/>
      </c>
      <c r="S9" s="98" t="str">
        <f>IF(競技者データ入力シート!O15="","",競技者データ入力シート!O15)</f>
        <v/>
      </c>
      <c r="T9" s="98" t="str">
        <f>ASC(IF(競技者データ入力シート!N15="","",競技者データ入力シート!N15))</f>
        <v/>
      </c>
      <c r="U9" s="261" t="str">
        <f>IF($O9="","",IF($O9="男",IFERROR(VLOOKUP(競技者データ入力シート!Q15,データ!$B$2:$C$80,2,FALSE),""),IF($O9="女",IFERROR(VLOOKUP(競技者データ入力シート!Q15,データ!$F$2:$G$80,2,FALSE),""))))</f>
        <v/>
      </c>
      <c r="V9" s="274" t="str">
        <f>ASC(IF(競技者データ入力シート!Q15="","",競技者データ入力シート!R15))</f>
        <v/>
      </c>
      <c r="W9" s="274"/>
      <c r="X9" s="98"/>
      <c r="Y9" s="261"/>
      <c r="Z9" s="98"/>
      <c r="AA9" s="98"/>
      <c r="AB9" s="98"/>
      <c r="AC9" s="261"/>
      <c r="AD9" s="98"/>
      <c r="AE9" s="98"/>
      <c r="AF9" s="98"/>
      <c r="AG9" s="261"/>
      <c r="AH9" s="98"/>
      <c r="AI9" s="98"/>
      <c r="AJ9" s="98"/>
      <c r="AK9" s="98"/>
      <c r="AL9" s="98"/>
      <c r="AM9" s="98"/>
      <c r="AN9" s="98"/>
      <c r="AO9" s="261"/>
      <c r="AP9" s="261"/>
      <c r="AQ9" s="260"/>
      <c r="AR9" s="260"/>
      <c r="AS9" s="260"/>
      <c r="AT9" s="260"/>
      <c r="AU9" s="260"/>
      <c r="AV9" s="260"/>
      <c r="AW9" s="261"/>
      <c r="AX9" s="261"/>
      <c r="AY9" s="260"/>
      <c r="AZ9" s="261"/>
      <c r="BA9" s="261"/>
      <c r="BB9" s="98"/>
      <c r="BC9" s="260"/>
      <c r="BD9" s="260"/>
      <c r="BE9" s="260"/>
      <c r="BF9" s="260"/>
      <c r="BG9" s="260"/>
      <c r="BH9" s="260"/>
      <c r="BI9" s="260"/>
      <c r="BJ9" s="260"/>
      <c r="BK9" s="260"/>
      <c r="BL9" s="261"/>
      <c r="BM9" s="260"/>
      <c r="BN9" s="98" t="str">
        <f>IF(U9="","",(VLOOKUP(U9,データ!$P$2:$Q$25,2,FALSE)))</f>
        <v/>
      </c>
      <c r="BO9" s="98" t="str">
        <f>IF(Y9="","",VLOOKUP(Y9,データ!$P$2:$Q$14,2,FALSE))</f>
        <v/>
      </c>
      <c r="BP9" s="98"/>
      <c r="BQ9" s="98"/>
      <c r="BR9" s="98"/>
      <c r="BS9" s="98"/>
      <c r="BT9" s="98"/>
      <c r="BU9" s="98"/>
      <c r="BV9" s="98"/>
      <c r="BW9" s="98"/>
      <c r="BX9" s="98"/>
      <c r="BY9" s="261"/>
      <c r="BZ9" s="98"/>
      <c r="CA9" s="261"/>
      <c r="CB9" s="98"/>
      <c r="CC9" s="98"/>
      <c r="CD9" s="98"/>
      <c r="CE9" s="98"/>
      <c r="CF9" s="98"/>
      <c r="CG9" s="98"/>
      <c r="CH9" s="98"/>
      <c r="CI9" s="98"/>
      <c r="CJ9" s="98"/>
      <c r="CK9" s="98"/>
      <c r="CL9" s="98"/>
      <c r="CM9" s="98"/>
      <c r="CN9" s="98"/>
      <c r="CO9" s="98"/>
      <c r="CP9" s="98"/>
      <c r="CQ9" s="98"/>
      <c r="CR9" s="98"/>
      <c r="CS9" s="98"/>
      <c r="CT9" s="274"/>
      <c r="CU9" s="274"/>
      <c r="CV9" s="98"/>
      <c r="CW9" s="98"/>
      <c r="CX9" s="98"/>
      <c r="CY9" s="98"/>
      <c r="CZ9" s="98"/>
      <c r="DA9" s="261" t="str">
        <f t="shared" si="1"/>
        <v/>
      </c>
      <c r="DB9" s="261" t="str">
        <f t="shared" si="2"/>
        <v/>
      </c>
      <c r="DC9" s="261" t="str">
        <f t="shared" si="3"/>
        <v/>
      </c>
      <c r="DD9" s="261" t="str">
        <f t="shared" si="4"/>
        <v/>
      </c>
      <c r="DE9" s="98"/>
      <c r="DF9" s="98" t="str">
        <f t="shared" si="5"/>
        <v/>
      </c>
      <c r="DG9" s="98" t="str">
        <f>IF(DF9="","",CONCATENATE(競技者データ入力シート!D15,競技者データ入力シート!E15))</f>
        <v/>
      </c>
      <c r="DH9" s="98" t="str">
        <f t="shared" si="6"/>
        <v/>
      </c>
      <c r="DI9" s="98" t="str">
        <f>IF(DH9="","",CONCATENATE(競技者データ入力シート!D15,競技者データ入力シート!E15))</f>
        <v/>
      </c>
    </row>
    <row r="10" spans="1:113" ht="12.9" customHeight="1">
      <c r="A10" s="98"/>
      <c r="B10" s="98" t="str">
        <f>IF(競技者データ入力シート!$S$2="","",競技者データ入力シート!$S$2)</f>
        <v/>
      </c>
      <c r="C10" s="98" t="str">
        <f>IF(競技者データ入力シート!$D16="","",競技者データ入力シート!$S$3)</f>
        <v/>
      </c>
      <c r="D10" s="98" t="str">
        <f>IF(競技者データ入力シート!D16="","",競技者データ入力シート!B16)</f>
        <v/>
      </c>
      <c r="E10" s="98" t="str">
        <f>IF(競技者データ入力シート!D16="","",C10&amp;D10)</f>
        <v/>
      </c>
      <c r="F10" s="98" t="str">
        <f>IF(競技者データ入力シート!D16="","",競技者データ入力シート!$S$2)</f>
        <v/>
      </c>
      <c r="G10" s="98"/>
      <c r="H10" s="98"/>
      <c r="I10" s="98" t="str">
        <f>ASC(IF(競技者データ入力シート!D16="","",競技者データ入力シート!C16))</f>
        <v/>
      </c>
      <c r="J10" s="98" t="str">
        <f>IF(競技者データ入力シート!D16="","",TRIM(競技者データ入力シート!D16)&amp;" "&amp;(TRIM(競技者データ入力シート!E16)))</f>
        <v/>
      </c>
      <c r="K10" s="98" t="str">
        <f>ASC(IF(競技者データ入力シート!F16="","",TRIM(競技者データ入力シート!F16)&amp;" "&amp;(TRIM(競技者データ入力シート!G16))))</f>
        <v/>
      </c>
      <c r="L10" s="98" t="str">
        <f t="shared" si="0"/>
        <v/>
      </c>
      <c r="M10" s="98" t="str">
        <f>ASC(IF(競技者データ入力シート!H16="","",競技者データ入力シート!H16))</f>
        <v/>
      </c>
      <c r="N10" s="98" t="str">
        <f>ASC(IF(競技者データ入力シート!P16="","",競技者データ入力シート!P16))</f>
        <v/>
      </c>
      <c r="O10" s="261" t="str">
        <f>IF(競技者データ入力シート!J16="","",競技者データ入力シート!J16)</f>
        <v/>
      </c>
      <c r="P10" s="261" t="str">
        <f>ASC(IF(競技者データ入力シート!K16="","",競技者データ入力シート!K16))</f>
        <v/>
      </c>
      <c r="Q10" s="98" t="str">
        <f>ASC(IF(競技者データ入力シート!L16="","",競技者データ入力シート!L16))</f>
        <v/>
      </c>
      <c r="R10" s="98" t="str">
        <f>ASC(IF(競技者データ入力シート!M16="","",競技者データ入力シート!M16))</f>
        <v/>
      </c>
      <c r="S10" s="98" t="str">
        <f>IF(競技者データ入力シート!O16="","",競技者データ入力シート!O16)</f>
        <v/>
      </c>
      <c r="T10" s="98" t="str">
        <f>ASC(IF(競技者データ入力シート!N16="","",競技者データ入力シート!N16))</f>
        <v/>
      </c>
      <c r="U10" s="261" t="str">
        <f>IF($O10="","",IF($O10="男",IFERROR(VLOOKUP(競技者データ入力シート!Q16,データ!$B$2:$C$80,2,FALSE),""),IF($O10="女",IFERROR(VLOOKUP(競技者データ入力シート!Q16,データ!$F$2:$G$80,2,FALSE),""))))</f>
        <v/>
      </c>
      <c r="V10" s="274" t="str">
        <f>ASC(IF(競技者データ入力シート!Q16="","",競技者データ入力シート!R16))</f>
        <v/>
      </c>
      <c r="W10" s="98"/>
      <c r="X10" s="98"/>
      <c r="Y10" s="261"/>
      <c r="Z10" s="98"/>
      <c r="AA10" s="98"/>
      <c r="AB10" s="98"/>
      <c r="AC10" s="261"/>
      <c r="AD10" s="98"/>
      <c r="AE10" s="98"/>
      <c r="AF10" s="98"/>
      <c r="AG10" s="261"/>
      <c r="AH10" s="98"/>
      <c r="AI10" s="98"/>
      <c r="AJ10" s="98"/>
      <c r="AK10" s="98"/>
      <c r="AL10" s="98"/>
      <c r="AM10" s="98"/>
      <c r="AN10" s="98"/>
      <c r="AO10" s="261"/>
      <c r="AP10" s="261"/>
      <c r="AQ10" s="260"/>
      <c r="AR10" s="260"/>
      <c r="AS10" s="260"/>
      <c r="AT10" s="260"/>
      <c r="AU10" s="260"/>
      <c r="AV10" s="260"/>
      <c r="AW10" s="261"/>
      <c r="AX10" s="261"/>
      <c r="AY10" s="260"/>
      <c r="AZ10" s="261"/>
      <c r="BA10" s="261"/>
      <c r="BB10" s="98"/>
      <c r="BC10" s="260"/>
      <c r="BD10" s="260"/>
      <c r="BE10" s="260"/>
      <c r="BF10" s="260"/>
      <c r="BG10" s="260"/>
      <c r="BH10" s="260"/>
      <c r="BI10" s="260"/>
      <c r="BJ10" s="260"/>
      <c r="BK10" s="260"/>
      <c r="BL10" s="261"/>
      <c r="BM10" s="260"/>
      <c r="BN10" s="98" t="str">
        <f>IF(U10="","",(VLOOKUP(U10,データ!$P$2:$Q$25,2,FALSE)))</f>
        <v/>
      </c>
      <c r="BO10" s="98" t="str">
        <f>IF(Y10="","",VLOOKUP(Y10,データ!$P$2:$Q$14,2,FALSE))</f>
        <v/>
      </c>
      <c r="BP10" s="98"/>
      <c r="BQ10" s="98"/>
      <c r="BR10" s="98"/>
      <c r="BS10" s="98"/>
      <c r="BT10" s="98"/>
      <c r="BU10" s="98"/>
      <c r="BV10" s="98"/>
      <c r="BW10" s="98"/>
      <c r="BX10" s="98"/>
      <c r="BY10" s="261"/>
      <c r="BZ10" s="98"/>
      <c r="CA10" s="261"/>
      <c r="CB10" s="98"/>
      <c r="CC10" s="98"/>
      <c r="CD10" s="98"/>
      <c r="CE10" s="98"/>
      <c r="CF10" s="98"/>
      <c r="CG10" s="98"/>
      <c r="CH10" s="98"/>
      <c r="CI10" s="98"/>
      <c r="CJ10" s="98"/>
      <c r="CK10" s="98"/>
      <c r="CL10" s="98"/>
      <c r="CM10" s="98"/>
      <c r="CN10" s="98"/>
      <c r="CO10" s="98"/>
      <c r="CP10" s="98"/>
      <c r="CQ10" s="98"/>
      <c r="CR10" s="98"/>
      <c r="CS10" s="98"/>
      <c r="CT10" s="274"/>
      <c r="CU10" s="274"/>
      <c r="CV10" s="98"/>
      <c r="CW10" s="98"/>
      <c r="CX10" s="98"/>
      <c r="CY10" s="98"/>
      <c r="CZ10" s="98"/>
      <c r="DA10" s="261" t="str">
        <f t="shared" si="1"/>
        <v/>
      </c>
      <c r="DB10" s="261" t="str">
        <f t="shared" si="2"/>
        <v/>
      </c>
      <c r="DC10" s="261" t="str">
        <f t="shared" si="3"/>
        <v/>
      </c>
      <c r="DD10" s="261" t="str">
        <f t="shared" si="4"/>
        <v/>
      </c>
      <c r="DE10" s="98"/>
      <c r="DF10" s="98" t="str">
        <f t="shared" si="5"/>
        <v/>
      </c>
      <c r="DG10" s="98" t="str">
        <f>IF(DF10="","",CONCATENATE(競技者データ入力シート!D16,競技者データ入力シート!E16))</f>
        <v/>
      </c>
      <c r="DH10" s="98" t="str">
        <f t="shared" si="6"/>
        <v/>
      </c>
      <c r="DI10" s="98" t="str">
        <f>IF(DH10="","",CONCATENATE(競技者データ入力シート!D16,競技者データ入力シート!E16))</f>
        <v/>
      </c>
    </row>
    <row r="11" spans="1:113" ht="12.9" customHeight="1">
      <c r="A11" s="98"/>
      <c r="B11" s="98" t="str">
        <f>IF(競技者データ入力シート!$S$2="","",競技者データ入力シート!$S$2)</f>
        <v/>
      </c>
      <c r="C11" s="98" t="str">
        <f>IF(競技者データ入力シート!$D17="","",競技者データ入力シート!$S$3)</f>
        <v/>
      </c>
      <c r="D11" s="98" t="str">
        <f>IF(競技者データ入力シート!D17="","",競技者データ入力シート!B17)</f>
        <v/>
      </c>
      <c r="E11" s="98" t="str">
        <f>IF(競技者データ入力シート!D17="","",C11&amp;D11)</f>
        <v/>
      </c>
      <c r="F11" s="98" t="str">
        <f>IF(競技者データ入力シート!D17="","",競技者データ入力シート!$S$2)</f>
        <v/>
      </c>
      <c r="G11" s="98"/>
      <c r="H11" s="98"/>
      <c r="I11" s="98" t="str">
        <f>ASC(IF(競技者データ入力シート!D17="","",競技者データ入力シート!C17))</f>
        <v/>
      </c>
      <c r="J11" s="98" t="str">
        <f>IF(競技者データ入力シート!D17="","",TRIM(競技者データ入力シート!D17)&amp;" "&amp;(TRIM(競技者データ入力シート!E17)))</f>
        <v/>
      </c>
      <c r="K11" s="98" t="str">
        <f>ASC(IF(競技者データ入力シート!F17="","",TRIM(競技者データ入力シート!F17)&amp;" "&amp;(TRIM(競技者データ入力シート!G17))))</f>
        <v/>
      </c>
      <c r="L11" s="98" t="str">
        <f t="shared" si="0"/>
        <v/>
      </c>
      <c r="M11" s="98" t="str">
        <f>ASC(IF(競技者データ入力シート!H17="","",競技者データ入力シート!H17))</f>
        <v/>
      </c>
      <c r="N11" s="98" t="str">
        <f>ASC(IF(競技者データ入力シート!P17="","",競技者データ入力シート!P17))</f>
        <v/>
      </c>
      <c r="O11" s="261" t="str">
        <f>IF(競技者データ入力シート!J17="","",競技者データ入力シート!J17)</f>
        <v/>
      </c>
      <c r="P11" s="261" t="str">
        <f>ASC(IF(競技者データ入力シート!K17="","",競技者データ入力シート!K17))</f>
        <v/>
      </c>
      <c r="Q11" s="98" t="str">
        <f>ASC(IF(競技者データ入力シート!L17="","",競技者データ入力シート!L17))</f>
        <v/>
      </c>
      <c r="R11" s="98" t="str">
        <f>ASC(IF(競技者データ入力シート!M17="","",競技者データ入力シート!M17))</f>
        <v/>
      </c>
      <c r="S11" s="98" t="str">
        <f>IF(競技者データ入力シート!O17="","",競技者データ入力シート!O17)</f>
        <v/>
      </c>
      <c r="T11" s="98" t="str">
        <f>ASC(IF(競技者データ入力シート!N17="","",競技者データ入力シート!N17))</f>
        <v/>
      </c>
      <c r="U11" s="261" t="str">
        <f>IF($O11="","",IF($O11="男",IFERROR(VLOOKUP(競技者データ入力シート!Q17,データ!$B$2:$C$80,2,FALSE),""),IF($O11="女",IFERROR(VLOOKUP(競技者データ入力シート!Q17,データ!$F$2:$G$80,2,FALSE),""))))</f>
        <v/>
      </c>
      <c r="V11" s="274" t="str">
        <f>ASC(IF(競技者データ入力シート!Q17="","",競技者データ入力シート!R17))</f>
        <v/>
      </c>
      <c r="W11" s="98"/>
      <c r="X11" s="98"/>
      <c r="Y11" s="261"/>
      <c r="Z11" s="98"/>
      <c r="AA11" s="98"/>
      <c r="AB11" s="98"/>
      <c r="AC11" s="261"/>
      <c r="AD11" s="98"/>
      <c r="AE11" s="98"/>
      <c r="AF11" s="98"/>
      <c r="AG11" s="261"/>
      <c r="AH11" s="98"/>
      <c r="AI11" s="98"/>
      <c r="AJ11" s="98"/>
      <c r="AK11" s="98"/>
      <c r="AL11" s="98"/>
      <c r="AM11" s="98"/>
      <c r="AN11" s="98"/>
      <c r="AO11" s="261"/>
      <c r="AP11" s="261"/>
      <c r="AQ11" s="260"/>
      <c r="AR11" s="260"/>
      <c r="AS11" s="260"/>
      <c r="AT11" s="260"/>
      <c r="AU11" s="260"/>
      <c r="AV11" s="260"/>
      <c r="AW11" s="261"/>
      <c r="AX11" s="261"/>
      <c r="AY11" s="260"/>
      <c r="AZ11" s="261"/>
      <c r="BA11" s="261"/>
      <c r="BB11" s="98"/>
      <c r="BC11" s="260"/>
      <c r="BD11" s="260"/>
      <c r="BE11" s="260"/>
      <c r="BF11" s="260"/>
      <c r="BG11" s="260"/>
      <c r="BH11" s="260"/>
      <c r="BI11" s="260"/>
      <c r="BJ11" s="260"/>
      <c r="BK11" s="260"/>
      <c r="BL11" s="261"/>
      <c r="BM11" s="260"/>
      <c r="BN11" s="98" t="str">
        <f>IF(U11="","",(VLOOKUP(U11,データ!$P$2:$Q$25,2,FALSE)))</f>
        <v/>
      </c>
      <c r="BO11" s="98" t="str">
        <f>IF(Y11="","",VLOOKUP(Y11,データ!$P$2:$Q$14,2,FALSE))</f>
        <v/>
      </c>
      <c r="BP11" s="98"/>
      <c r="BQ11" s="98"/>
      <c r="BR11" s="98"/>
      <c r="BS11" s="98"/>
      <c r="BT11" s="98"/>
      <c r="BU11" s="98"/>
      <c r="BV11" s="98"/>
      <c r="BW11" s="98"/>
      <c r="BX11" s="98"/>
      <c r="BY11" s="261"/>
      <c r="BZ11" s="98"/>
      <c r="CA11" s="261"/>
      <c r="CB11" s="98"/>
      <c r="CC11" s="98"/>
      <c r="CD11" s="98"/>
      <c r="CE11" s="98"/>
      <c r="CF11" s="98"/>
      <c r="CG11" s="98"/>
      <c r="CH11" s="98"/>
      <c r="CI11" s="98"/>
      <c r="CJ11" s="98"/>
      <c r="CK11" s="98"/>
      <c r="CL11" s="98"/>
      <c r="CM11" s="98"/>
      <c r="CN11" s="98"/>
      <c r="CO11" s="98"/>
      <c r="CP11" s="98"/>
      <c r="CQ11" s="98"/>
      <c r="CR11" s="98"/>
      <c r="CS11" s="98"/>
      <c r="CT11" s="274"/>
      <c r="CU11" s="274"/>
      <c r="CV11" s="98"/>
      <c r="CW11" s="98"/>
      <c r="CX11" s="98"/>
      <c r="CY11" s="98"/>
      <c r="CZ11" s="98"/>
      <c r="DA11" s="261" t="str">
        <f t="shared" si="1"/>
        <v/>
      </c>
      <c r="DB11" s="261" t="str">
        <f t="shared" si="2"/>
        <v/>
      </c>
      <c r="DC11" s="261" t="str">
        <f t="shared" si="3"/>
        <v/>
      </c>
      <c r="DD11" s="261" t="str">
        <f t="shared" si="4"/>
        <v/>
      </c>
      <c r="DE11" s="98"/>
      <c r="DF11" s="98" t="str">
        <f t="shared" si="5"/>
        <v/>
      </c>
      <c r="DG11" s="98" t="str">
        <f>IF(DF11="","",CONCATENATE(競技者データ入力シート!D17,競技者データ入力シート!E17))</f>
        <v/>
      </c>
      <c r="DH11" s="98" t="str">
        <f t="shared" si="6"/>
        <v/>
      </c>
      <c r="DI11" s="98" t="str">
        <f>IF(DH11="","",CONCATENATE(競技者データ入力シート!D17,競技者データ入力シート!E17))</f>
        <v/>
      </c>
    </row>
    <row r="12" spans="1:113" ht="12.9" customHeight="1">
      <c r="A12" s="98"/>
      <c r="B12" s="98" t="str">
        <f>IF(競技者データ入力シート!$S$2="","",競技者データ入力シート!$S$2)</f>
        <v/>
      </c>
      <c r="C12" s="98" t="str">
        <f>IF(競技者データ入力シート!$D18="","",競技者データ入力シート!$S$3)</f>
        <v/>
      </c>
      <c r="D12" s="98" t="str">
        <f>IF(競技者データ入力シート!D18="","",競技者データ入力シート!B18)</f>
        <v/>
      </c>
      <c r="E12" s="98" t="str">
        <f>IF(競技者データ入力シート!D18="","",C12&amp;D12)</f>
        <v/>
      </c>
      <c r="F12" s="98" t="str">
        <f>IF(競技者データ入力シート!D18="","",競技者データ入力シート!$S$2)</f>
        <v/>
      </c>
      <c r="G12" s="98"/>
      <c r="H12" s="98"/>
      <c r="I12" s="98" t="str">
        <f>ASC(IF(競技者データ入力シート!D18="","",競技者データ入力シート!C18))</f>
        <v/>
      </c>
      <c r="J12" s="98" t="str">
        <f>IF(競技者データ入力シート!D18="","",TRIM(競技者データ入力シート!D18)&amp;" "&amp;(TRIM(競技者データ入力シート!E18)))</f>
        <v/>
      </c>
      <c r="K12" s="98" t="str">
        <f>ASC(IF(競技者データ入力シート!F18="","",TRIM(競技者データ入力シート!F18)&amp;" "&amp;(TRIM(競技者データ入力シート!G18))))</f>
        <v/>
      </c>
      <c r="L12" s="98" t="str">
        <f t="shared" si="0"/>
        <v/>
      </c>
      <c r="M12" s="98" t="str">
        <f>ASC(IF(競技者データ入力シート!H18="","",競技者データ入力シート!H18))</f>
        <v/>
      </c>
      <c r="N12" s="98" t="str">
        <f>ASC(IF(競技者データ入力シート!P18="","",競技者データ入力シート!P18))</f>
        <v/>
      </c>
      <c r="O12" s="261" t="str">
        <f>IF(競技者データ入力シート!J18="","",競技者データ入力シート!J18)</f>
        <v/>
      </c>
      <c r="P12" s="261" t="str">
        <f>ASC(IF(競技者データ入力シート!K18="","",競技者データ入力シート!K18))</f>
        <v/>
      </c>
      <c r="Q12" s="98" t="str">
        <f>ASC(IF(競技者データ入力シート!L18="","",競技者データ入力シート!L18))</f>
        <v/>
      </c>
      <c r="R12" s="98" t="str">
        <f>ASC(IF(競技者データ入力シート!M18="","",競技者データ入力シート!M18))</f>
        <v/>
      </c>
      <c r="S12" s="98" t="str">
        <f>IF(競技者データ入力シート!O18="","",競技者データ入力シート!O18)</f>
        <v/>
      </c>
      <c r="T12" s="98" t="str">
        <f>ASC(IF(競技者データ入力シート!N18="","",競技者データ入力シート!N18))</f>
        <v/>
      </c>
      <c r="U12" s="261" t="str">
        <f>IF($O12="","",IF($O12="男",IFERROR(VLOOKUP(競技者データ入力シート!Q18,データ!$B$2:$C$80,2,FALSE),""),IF($O12="女",IFERROR(VLOOKUP(競技者データ入力シート!Q18,データ!$F$2:$G$80,2,FALSE),""))))</f>
        <v/>
      </c>
      <c r="V12" s="274" t="str">
        <f>ASC(IF(競技者データ入力シート!Q18="","",競技者データ入力シート!R18))</f>
        <v/>
      </c>
      <c r="W12" s="98"/>
      <c r="X12" s="98"/>
      <c r="Y12" s="261"/>
      <c r="Z12" s="98"/>
      <c r="AA12" s="98"/>
      <c r="AB12" s="98"/>
      <c r="AC12" s="261"/>
      <c r="AD12" s="98"/>
      <c r="AE12" s="98"/>
      <c r="AF12" s="98"/>
      <c r="AG12" s="261"/>
      <c r="AH12" s="98"/>
      <c r="AI12" s="98"/>
      <c r="AJ12" s="98"/>
      <c r="AK12" s="98"/>
      <c r="AL12" s="98"/>
      <c r="AM12" s="98"/>
      <c r="AN12" s="98"/>
      <c r="AO12" s="261"/>
      <c r="AP12" s="261"/>
      <c r="AQ12" s="260"/>
      <c r="AR12" s="260"/>
      <c r="AS12" s="260"/>
      <c r="AT12" s="260"/>
      <c r="AU12" s="260"/>
      <c r="AV12" s="260"/>
      <c r="AW12" s="261"/>
      <c r="AX12" s="261"/>
      <c r="AY12" s="260"/>
      <c r="AZ12" s="261"/>
      <c r="BA12" s="261"/>
      <c r="BB12" s="98"/>
      <c r="BC12" s="260"/>
      <c r="BD12" s="260"/>
      <c r="BE12" s="260"/>
      <c r="BF12" s="260"/>
      <c r="BG12" s="260"/>
      <c r="BH12" s="260"/>
      <c r="BI12" s="260"/>
      <c r="BJ12" s="260"/>
      <c r="BK12" s="260"/>
      <c r="BL12" s="261"/>
      <c r="BM12" s="260"/>
      <c r="BN12" s="98" t="str">
        <f>IF(U12="","",(VLOOKUP(U12,データ!$P$2:$Q$25,2,FALSE)))</f>
        <v/>
      </c>
      <c r="BO12" s="98" t="str">
        <f>IF(Y12="","",VLOOKUP(Y12,データ!$P$2:$Q$14,2,FALSE))</f>
        <v/>
      </c>
      <c r="BP12" s="98"/>
      <c r="BQ12" s="98"/>
      <c r="BR12" s="98"/>
      <c r="BS12" s="98"/>
      <c r="BT12" s="98"/>
      <c r="BU12" s="98"/>
      <c r="BV12" s="98"/>
      <c r="BW12" s="98"/>
      <c r="BX12" s="98"/>
      <c r="BY12" s="261"/>
      <c r="BZ12" s="98"/>
      <c r="CA12" s="261"/>
      <c r="CB12" s="98"/>
      <c r="CC12" s="98"/>
      <c r="CD12" s="98"/>
      <c r="CE12" s="98"/>
      <c r="CF12" s="98"/>
      <c r="CG12" s="98"/>
      <c r="CH12" s="98"/>
      <c r="CI12" s="98"/>
      <c r="CJ12" s="98"/>
      <c r="CK12" s="98"/>
      <c r="CL12" s="98"/>
      <c r="CM12" s="98"/>
      <c r="CN12" s="98"/>
      <c r="CO12" s="98"/>
      <c r="CP12" s="98"/>
      <c r="CQ12" s="98"/>
      <c r="CR12" s="98"/>
      <c r="CS12" s="98"/>
      <c r="CT12" s="274"/>
      <c r="CU12" s="274"/>
      <c r="CV12" s="98"/>
      <c r="CW12" s="98"/>
      <c r="CX12" s="98"/>
      <c r="CY12" s="98"/>
      <c r="CZ12" s="98"/>
      <c r="DA12" s="261" t="str">
        <f t="shared" si="1"/>
        <v/>
      </c>
      <c r="DB12" s="261" t="str">
        <f t="shared" si="2"/>
        <v/>
      </c>
      <c r="DC12" s="261" t="str">
        <f t="shared" si="3"/>
        <v/>
      </c>
      <c r="DD12" s="261" t="str">
        <f t="shared" si="4"/>
        <v/>
      </c>
      <c r="DE12" s="98"/>
      <c r="DF12" s="98" t="str">
        <f t="shared" si="5"/>
        <v/>
      </c>
      <c r="DG12" s="98" t="str">
        <f>IF(DF12="","",CONCATENATE(競技者データ入力シート!D18,競技者データ入力シート!E18))</f>
        <v/>
      </c>
      <c r="DH12" s="98" t="str">
        <f t="shared" si="6"/>
        <v/>
      </c>
      <c r="DI12" s="98" t="str">
        <f>IF(DH12="","",CONCATENATE(競技者データ入力シート!D18,競技者データ入力シート!E18))</f>
        <v/>
      </c>
    </row>
    <row r="13" spans="1:113" ht="12.9" customHeight="1">
      <c r="A13" s="98"/>
      <c r="B13" s="98" t="str">
        <f>IF(競技者データ入力シート!$S$2="","",競技者データ入力シート!$S$2)</f>
        <v/>
      </c>
      <c r="C13" s="98" t="str">
        <f>IF(競技者データ入力シート!$D19="","",競技者データ入力シート!$S$3)</f>
        <v/>
      </c>
      <c r="D13" s="98" t="str">
        <f>IF(競技者データ入力シート!D19="","",競技者データ入力シート!B19)</f>
        <v/>
      </c>
      <c r="E13" s="98" t="str">
        <f>IF(競技者データ入力シート!D19="","",C13&amp;D13)</f>
        <v/>
      </c>
      <c r="F13" s="98" t="str">
        <f>IF(競技者データ入力シート!D19="","",競技者データ入力シート!$S$2)</f>
        <v/>
      </c>
      <c r="G13" s="98"/>
      <c r="H13" s="98"/>
      <c r="I13" s="98" t="str">
        <f>ASC(IF(競技者データ入力シート!D19="","",競技者データ入力シート!C19))</f>
        <v/>
      </c>
      <c r="J13" s="98" t="str">
        <f>IF(競技者データ入力シート!D19="","",TRIM(競技者データ入力シート!D19)&amp;" "&amp;(TRIM(競技者データ入力シート!E19)))</f>
        <v/>
      </c>
      <c r="K13" s="98" t="str">
        <f>ASC(IF(競技者データ入力シート!F19="","",TRIM(競技者データ入力シート!F19)&amp;" "&amp;(TRIM(競技者データ入力シート!G19))))</f>
        <v/>
      </c>
      <c r="L13" s="98" t="str">
        <f t="shared" si="0"/>
        <v/>
      </c>
      <c r="M13" s="98" t="str">
        <f>ASC(IF(競技者データ入力シート!H19="","",競技者データ入力シート!H19))</f>
        <v/>
      </c>
      <c r="N13" s="98" t="str">
        <f>ASC(IF(競技者データ入力シート!P19="","",競技者データ入力シート!P19))</f>
        <v/>
      </c>
      <c r="O13" s="261" t="str">
        <f>IF(競技者データ入力シート!J19="","",競技者データ入力シート!J19)</f>
        <v/>
      </c>
      <c r="P13" s="261" t="str">
        <f>ASC(IF(競技者データ入力シート!K19="","",競技者データ入力シート!K19))</f>
        <v/>
      </c>
      <c r="Q13" s="98" t="str">
        <f>ASC(IF(競技者データ入力シート!L19="","",競技者データ入力シート!L19))</f>
        <v/>
      </c>
      <c r="R13" s="98" t="str">
        <f>ASC(IF(競技者データ入力シート!M19="","",競技者データ入力シート!M19))</f>
        <v/>
      </c>
      <c r="S13" s="98" t="str">
        <f>IF(競技者データ入力シート!O19="","",競技者データ入力シート!O19)</f>
        <v/>
      </c>
      <c r="T13" s="98" t="str">
        <f>ASC(IF(競技者データ入力シート!N19="","",競技者データ入力シート!N19))</f>
        <v/>
      </c>
      <c r="U13" s="261" t="str">
        <f>IF($O13="","",IF($O13="男",IFERROR(VLOOKUP(競技者データ入力シート!Q19,データ!$B$2:$C$80,2,FALSE),""),IF($O13="女",IFERROR(VLOOKUP(競技者データ入力シート!Q19,データ!$F$2:$G$80,2,FALSE),""))))</f>
        <v/>
      </c>
      <c r="V13" s="274" t="str">
        <f>ASC(IF(競技者データ入力シート!Q19="","",競技者データ入力シート!R19))</f>
        <v/>
      </c>
      <c r="W13" s="98"/>
      <c r="X13" s="98"/>
      <c r="Y13" s="261"/>
      <c r="Z13" s="98"/>
      <c r="AA13" s="98"/>
      <c r="AB13" s="98"/>
      <c r="AC13" s="261"/>
      <c r="AD13" s="98"/>
      <c r="AE13" s="98"/>
      <c r="AF13" s="98"/>
      <c r="AG13" s="261"/>
      <c r="AH13" s="98"/>
      <c r="AI13" s="98"/>
      <c r="AJ13" s="98"/>
      <c r="AK13" s="98"/>
      <c r="AL13" s="98"/>
      <c r="AM13" s="98"/>
      <c r="AN13" s="98"/>
      <c r="AO13" s="261"/>
      <c r="AP13" s="261"/>
      <c r="AQ13" s="260"/>
      <c r="AR13" s="260"/>
      <c r="AS13" s="260"/>
      <c r="AT13" s="260"/>
      <c r="AU13" s="260"/>
      <c r="AV13" s="260"/>
      <c r="AW13" s="261"/>
      <c r="AX13" s="261"/>
      <c r="AY13" s="260"/>
      <c r="AZ13" s="261"/>
      <c r="BA13" s="261"/>
      <c r="BB13" s="98"/>
      <c r="BC13" s="260"/>
      <c r="BD13" s="260"/>
      <c r="BE13" s="260"/>
      <c r="BF13" s="260"/>
      <c r="BG13" s="260"/>
      <c r="BH13" s="260"/>
      <c r="BI13" s="260"/>
      <c r="BJ13" s="260"/>
      <c r="BK13" s="260"/>
      <c r="BL13" s="261"/>
      <c r="BM13" s="260"/>
      <c r="BN13" s="98" t="str">
        <f>IF(U13="","",(VLOOKUP(U13,データ!$P$2:$Q$25,2,FALSE)))</f>
        <v/>
      </c>
      <c r="BO13" s="98" t="str">
        <f>IF(Y13="","",VLOOKUP(Y13,データ!$P$2:$Q$14,2,FALSE))</f>
        <v/>
      </c>
      <c r="BP13" s="98"/>
      <c r="BQ13" s="98"/>
      <c r="BR13" s="98"/>
      <c r="BS13" s="98"/>
      <c r="BT13" s="98"/>
      <c r="BU13" s="98"/>
      <c r="BV13" s="98"/>
      <c r="BW13" s="98"/>
      <c r="BX13" s="98"/>
      <c r="BY13" s="261"/>
      <c r="BZ13" s="98"/>
      <c r="CA13" s="261"/>
      <c r="CB13" s="98"/>
      <c r="CC13" s="98"/>
      <c r="CD13" s="98"/>
      <c r="CE13" s="98"/>
      <c r="CF13" s="98"/>
      <c r="CG13" s="98"/>
      <c r="CH13" s="98"/>
      <c r="CI13" s="98"/>
      <c r="CJ13" s="98"/>
      <c r="CK13" s="98"/>
      <c r="CL13" s="98"/>
      <c r="CM13" s="98"/>
      <c r="CN13" s="98"/>
      <c r="CO13" s="98"/>
      <c r="CP13" s="98"/>
      <c r="CQ13" s="98"/>
      <c r="CR13" s="98"/>
      <c r="CS13" s="98"/>
      <c r="CT13" s="274"/>
      <c r="CU13" s="274"/>
      <c r="CV13" s="98"/>
      <c r="CW13" s="98"/>
      <c r="CX13" s="98"/>
      <c r="CY13" s="98"/>
      <c r="CZ13" s="98"/>
      <c r="DA13" s="261" t="str">
        <f t="shared" si="1"/>
        <v/>
      </c>
      <c r="DB13" s="261" t="str">
        <f t="shared" si="2"/>
        <v/>
      </c>
      <c r="DC13" s="261" t="str">
        <f t="shared" si="3"/>
        <v/>
      </c>
      <c r="DD13" s="261" t="str">
        <f t="shared" si="4"/>
        <v/>
      </c>
      <c r="DE13" s="98"/>
      <c r="DF13" s="98" t="str">
        <f t="shared" si="5"/>
        <v/>
      </c>
      <c r="DG13" s="98" t="str">
        <f>IF(DF13="","",CONCATENATE(競技者データ入力シート!D19,競技者データ入力シート!E19))</f>
        <v/>
      </c>
      <c r="DH13" s="98" t="str">
        <f t="shared" si="6"/>
        <v/>
      </c>
      <c r="DI13" s="98" t="str">
        <f>IF(DH13="","",CONCATENATE(競技者データ入力シート!D19,競技者データ入力シート!E19))</f>
        <v/>
      </c>
    </row>
    <row r="14" spans="1:113" ht="12.9" customHeight="1">
      <c r="A14" s="98"/>
      <c r="B14" s="98" t="str">
        <f>IF(競技者データ入力シート!$S$2="","",競技者データ入力シート!$S$2)</f>
        <v/>
      </c>
      <c r="C14" s="98" t="str">
        <f>IF(競技者データ入力シート!$D20="","",競技者データ入力シート!$S$3)</f>
        <v/>
      </c>
      <c r="D14" s="98" t="str">
        <f>IF(競技者データ入力シート!D20="","",競技者データ入力シート!B20)</f>
        <v/>
      </c>
      <c r="E14" s="98" t="str">
        <f>IF(競技者データ入力シート!D20="","",C14&amp;D14)</f>
        <v/>
      </c>
      <c r="F14" s="98" t="str">
        <f>IF(競技者データ入力シート!D20="","",競技者データ入力シート!$S$2)</f>
        <v/>
      </c>
      <c r="G14" s="98"/>
      <c r="H14" s="98"/>
      <c r="I14" s="98" t="str">
        <f>ASC(IF(競技者データ入力シート!D20="","",競技者データ入力シート!C20))</f>
        <v/>
      </c>
      <c r="J14" s="98" t="str">
        <f>IF(競技者データ入力シート!D20="","",TRIM(競技者データ入力シート!D20)&amp;" "&amp;(TRIM(競技者データ入力シート!E20)))</f>
        <v/>
      </c>
      <c r="K14" s="98" t="str">
        <f>ASC(IF(競技者データ入力シート!F20="","",TRIM(競技者データ入力シート!F20)&amp;" "&amp;(TRIM(競技者データ入力シート!G20))))</f>
        <v/>
      </c>
      <c r="L14" s="98" t="str">
        <f t="shared" si="0"/>
        <v/>
      </c>
      <c r="M14" s="98" t="str">
        <f>ASC(IF(競技者データ入力シート!H20="","",競技者データ入力シート!H20))</f>
        <v/>
      </c>
      <c r="N14" s="98" t="str">
        <f>ASC(IF(競技者データ入力シート!P20="","",競技者データ入力シート!P20))</f>
        <v/>
      </c>
      <c r="O14" s="261" t="str">
        <f>IF(競技者データ入力シート!J20="","",競技者データ入力シート!J20)</f>
        <v/>
      </c>
      <c r="P14" s="261" t="str">
        <f>ASC(IF(競技者データ入力シート!K20="","",競技者データ入力シート!K20))</f>
        <v/>
      </c>
      <c r="Q14" s="98" t="str">
        <f>ASC(IF(競技者データ入力シート!L20="","",競技者データ入力シート!L20))</f>
        <v/>
      </c>
      <c r="R14" s="98" t="str">
        <f>ASC(IF(競技者データ入力シート!M20="","",競技者データ入力シート!M20))</f>
        <v/>
      </c>
      <c r="S14" s="98" t="str">
        <f>IF(競技者データ入力シート!O20="","",競技者データ入力シート!O20)</f>
        <v/>
      </c>
      <c r="T14" s="98" t="str">
        <f>ASC(IF(競技者データ入力シート!N20="","",競技者データ入力シート!N20))</f>
        <v/>
      </c>
      <c r="U14" s="261" t="str">
        <f>IF($O14="","",IF($O14="男",IFERROR(VLOOKUP(競技者データ入力シート!Q20,データ!$B$2:$C$80,2,FALSE),""),IF($O14="女",IFERROR(VLOOKUP(競技者データ入力シート!Q20,データ!$F$2:$G$80,2,FALSE),""))))</f>
        <v/>
      </c>
      <c r="V14" s="274" t="str">
        <f>ASC(IF(競技者データ入力シート!Q20="","",競技者データ入力シート!R20))</f>
        <v/>
      </c>
      <c r="W14" s="98"/>
      <c r="X14" s="98"/>
      <c r="Y14" s="261"/>
      <c r="Z14" s="98"/>
      <c r="AA14" s="98"/>
      <c r="AB14" s="98"/>
      <c r="AC14" s="261"/>
      <c r="AD14" s="98"/>
      <c r="AE14" s="98"/>
      <c r="AF14" s="98"/>
      <c r="AG14" s="261"/>
      <c r="AH14" s="98"/>
      <c r="AI14" s="98"/>
      <c r="AJ14" s="98"/>
      <c r="AK14" s="98"/>
      <c r="AL14" s="98"/>
      <c r="AM14" s="98"/>
      <c r="AN14" s="98"/>
      <c r="AO14" s="261"/>
      <c r="AP14" s="261"/>
      <c r="AQ14" s="260"/>
      <c r="AR14" s="260"/>
      <c r="AS14" s="260"/>
      <c r="AT14" s="260"/>
      <c r="AU14" s="260"/>
      <c r="AV14" s="260"/>
      <c r="AW14" s="261"/>
      <c r="AX14" s="261"/>
      <c r="AY14" s="260"/>
      <c r="AZ14" s="261"/>
      <c r="BA14" s="261"/>
      <c r="BB14" s="98"/>
      <c r="BC14" s="260"/>
      <c r="BD14" s="260"/>
      <c r="BE14" s="260"/>
      <c r="BF14" s="260"/>
      <c r="BG14" s="260"/>
      <c r="BH14" s="260"/>
      <c r="BI14" s="260"/>
      <c r="BJ14" s="260"/>
      <c r="BK14" s="260"/>
      <c r="BL14" s="261"/>
      <c r="BM14" s="260"/>
      <c r="BN14" s="98" t="str">
        <f>IF(U14="","",(VLOOKUP(U14,データ!$P$2:$Q$25,2,FALSE)))</f>
        <v/>
      </c>
      <c r="BO14" s="98" t="str">
        <f>IF(Y14="","",VLOOKUP(Y14,データ!$P$2:$Q$14,2,FALSE))</f>
        <v/>
      </c>
      <c r="BP14" s="98"/>
      <c r="BQ14" s="98"/>
      <c r="BR14" s="98"/>
      <c r="BS14" s="98"/>
      <c r="BT14" s="98"/>
      <c r="BU14" s="98"/>
      <c r="BV14" s="98"/>
      <c r="BW14" s="98"/>
      <c r="BX14" s="98"/>
      <c r="BY14" s="261"/>
      <c r="BZ14" s="98"/>
      <c r="CA14" s="261"/>
      <c r="CB14" s="98"/>
      <c r="CC14" s="98"/>
      <c r="CD14" s="98"/>
      <c r="CE14" s="98"/>
      <c r="CF14" s="98"/>
      <c r="CG14" s="98"/>
      <c r="CH14" s="98"/>
      <c r="CI14" s="98"/>
      <c r="CJ14" s="98"/>
      <c r="CK14" s="98"/>
      <c r="CL14" s="98"/>
      <c r="CM14" s="98"/>
      <c r="CN14" s="98"/>
      <c r="CO14" s="98"/>
      <c r="CP14" s="98"/>
      <c r="CQ14" s="98"/>
      <c r="CR14" s="98"/>
      <c r="CS14" s="98"/>
      <c r="CT14" s="274"/>
      <c r="CU14" s="274"/>
      <c r="CV14" s="98"/>
      <c r="CW14" s="98"/>
      <c r="CX14" s="98"/>
      <c r="CY14" s="98"/>
      <c r="CZ14" s="98"/>
      <c r="DA14" s="261" t="str">
        <f t="shared" si="1"/>
        <v/>
      </c>
      <c r="DB14" s="261" t="str">
        <f t="shared" si="2"/>
        <v/>
      </c>
      <c r="DC14" s="261" t="str">
        <f t="shared" si="3"/>
        <v/>
      </c>
      <c r="DD14" s="261" t="str">
        <f t="shared" si="4"/>
        <v/>
      </c>
      <c r="DE14" s="98"/>
      <c r="DF14" s="98" t="str">
        <f t="shared" si="5"/>
        <v/>
      </c>
      <c r="DG14" s="98" t="str">
        <f>IF(DF14="","",CONCATENATE(競技者データ入力シート!D20,競技者データ入力シート!E20))</f>
        <v/>
      </c>
      <c r="DH14" s="98" t="str">
        <f t="shared" si="6"/>
        <v/>
      </c>
      <c r="DI14" s="98" t="str">
        <f>IF(DH14="","",CONCATENATE(競技者データ入力シート!D20,競技者データ入力シート!E20))</f>
        <v/>
      </c>
    </row>
    <row r="15" spans="1:113" ht="12.9" customHeight="1">
      <c r="A15" s="98"/>
      <c r="B15" s="98" t="str">
        <f>IF(競技者データ入力シート!$S$2="","",競技者データ入力シート!$S$2)</f>
        <v/>
      </c>
      <c r="C15" s="98" t="str">
        <f>IF(競技者データ入力シート!$D21="","",競技者データ入力シート!$S$3)</f>
        <v/>
      </c>
      <c r="D15" s="98" t="str">
        <f>IF(競技者データ入力シート!D21="","",競技者データ入力シート!B21)</f>
        <v/>
      </c>
      <c r="E15" s="98" t="str">
        <f>IF(競技者データ入力シート!D21="","",C15&amp;D15)</f>
        <v/>
      </c>
      <c r="F15" s="98" t="str">
        <f>IF(競技者データ入力シート!D21="","",競技者データ入力シート!$S$2)</f>
        <v/>
      </c>
      <c r="G15" s="98"/>
      <c r="H15" s="98"/>
      <c r="I15" s="98" t="str">
        <f>ASC(IF(競技者データ入力シート!D21="","",競技者データ入力シート!C21))</f>
        <v/>
      </c>
      <c r="J15" s="98" t="str">
        <f>IF(競技者データ入力シート!D21="","",TRIM(競技者データ入力シート!D21)&amp;" "&amp;(TRIM(競技者データ入力シート!E21)))</f>
        <v/>
      </c>
      <c r="K15" s="98" t="str">
        <f>ASC(IF(競技者データ入力シート!F21="","",TRIM(競技者データ入力シート!F21)&amp;" "&amp;(TRIM(競技者データ入力シート!G21))))</f>
        <v/>
      </c>
      <c r="L15" s="98" t="str">
        <f t="shared" si="0"/>
        <v/>
      </c>
      <c r="M15" s="98" t="str">
        <f>ASC(IF(競技者データ入力シート!H21="","",競技者データ入力シート!H21))</f>
        <v/>
      </c>
      <c r="N15" s="98" t="str">
        <f>ASC(IF(競技者データ入力シート!P21="","",競技者データ入力シート!P21))</f>
        <v/>
      </c>
      <c r="O15" s="261" t="str">
        <f>IF(競技者データ入力シート!J21="","",競技者データ入力シート!J21)</f>
        <v/>
      </c>
      <c r="P15" s="261" t="str">
        <f>ASC(IF(競技者データ入力シート!K21="","",競技者データ入力シート!K21))</f>
        <v/>
      </c>
      <c r="Q15" s="98" t="str">
        <f>ASC(IF(競技者データ入力シート!L21="","",競技者データ入力シート!L21))</f>
        <v/>
      </c>
      <c r="R15" s="98" t="str">
        <f>ASC(IF(競技者データ入力シート!M21="","",競技者データ入力シート!M21))</f>
        <v/>
      </c>
      <c r="S15" s="98" t="str">
        <f>IF(競技者データ入力シート!O21="","",競技者データ入力シート!O21)</f>
        <v/>
      </c>
      <c r="T15" s="98" t="str">
        <f>ASC(IF(競技者データ入力シート!N21="","",競技者データ入力シート!N21))</f>
        <v/>
      </c>
      <c r="U15" s="261" t="str">
        <f>IF($O15="","",IF($O15="男",IFERROR(VLOOKUP(競技者データ入力シート!Q21,データ!$B$2:$C$80,2,FALSE),""),IF($O15="女",IFERROR(VLOOKUP(競技者データ入力シート!Q21,データ!$F$2:$G$80,2,FALSE),""))))</f>
        <v/>
      </c>
      <c r="V15" s="274" t="str">
        <f>ASC(IF(競技者データ入力シート!Q21="","",競技者データ入力シート!R21))</f>
        <v/>
      </c>
      <c r="W15" s="98"/>
      <c r="X15" s="98"/>
      <c r="Y15" s="261"/>
      <c r="Z15" s="98"/>
      <c r="AA15" s="98"/>
      <c r="AB15" s="98"/>
      <c r="AC15" s="261"/>
      <c r="AD15" s="98"/>
      <c r="AE15" s="98"/>
      <c r="AF15" s="98"/>
      <c r="AG15" s="261"/>
      <c r="AH15" s="98"/>
      <c r="AI15" s="98"/>
      <c r="AJ15" s="98"/>
      <c r="AK15" s="98"/>
      <c r="AL15" s="98"/>
      <c r="AM15" s="98"/>
      <c r="AN15" s="98"/>
      <c r="AO15" s="261"/>
      <c r="AP15" s="261"/>
      <c r="AQ15" s="260"/>
      <c r="AR15" s="260"/>
      <c r="AS15" s="260"/>
      <c r="AT15" s="260"/>
      <c r="AU15" s="260"/>
      <c r="AV15" s="260"/>
      <c r="AW15" s="261"/>
      <c r="AX15" s="261"/>
      <c r="AY15" s="260"/>
      <c r="AZ15" s="261"/>
      <c r="BA15" s="261"/>
      <c r="BB15" s="98"/>
      <c r="BC15" s="260"/>
      <c r="BD15" s="260"/>
      <c r="BE15" s="260"/>
      <c r="BF15" s="260"/>
      <c r="BG15" s="260"/>
      <c r="BH15" s="260"/>
      <c r="BI15" s="260"/>
      <c r="BJ15" s="260"/>
      <c r="BK15" s="260"/>
      <c r="BL15" s="261"/>
      <c r="BM15" s="260"/>
      <c r="BN15" s="98" t="str">
        <f>IF(U15="","",(VLOOKUP(U15,データ!$P$2:$Q$25,2,FALSE)))</f>
        <v/>
      </c>
      <c r="BO15" s="98" t="str">
        <f>IF(Y15="","",VLOOKUP(Y15,データ!$P$2:$Q$14,2,FALSE))</f>
        <v/>
      </c>
      <c r="BP15" s="98"/>
      <c r="BQ15" s="98"/>
      <c r="BR15" s="98"/>
      <c r="BS15" s="98"/>
      <c r="BT15" s="98"/>
      <c r="BU15" s="98"/>
      <c r="BV15" s="98"/>
      <c r="BW15" s="98"/>
      <c r="BX15" s="98"/>
      <c r="BY15" s="261"/>
      <c r="BZ15" s="98"/>
      <c r="CA15" s="261"/>
      <c r="CB15" s="98"/>
      <c r="CC15" s="98"/>
      <c r="CD15" s="98"/>
      <c r="CE15" s="98"/>
      <c r="CF15" s="98"/>
      <c r="CG15" s="98"/>
      <c r="CH15" s="98"/>
      <c r="CI15" s="98"/>
      <c r="CJ15" s="98"/>
      <c r="CK15" s="98"/>
      <c r="CL15" s="98"/>
      <c r="CM15" s="98"/>
      <c r="CN15" s="98"/>
      <c r="CO15" s="98"/>
      <c r="CP15" s="98"/>
      <c r="CQ15" s="98"/>
      <c r="CR15" s="98"/>
      <c r="CS15" s="98"/>
      <c r="CT15" s="274"/>
      <c r="CU15" s="274"/>
      <c r="CV15" s="98"/>
      <c r="CW15" s="98"/>
      <c r="CX15" s="98"/>
      <c r="CY15" s="98"/>
      <c r="CZ15" s="98"/>
      <c r="DA15" s="261" t="str">
        <f t="shared" si="1"/>
        <v/>
      </c>
      <c r="DB15" s="261" t="str">
        <f t="shared" si="2"/>
        <v/>
      </c>
      <c r="DC15" s="261" t="str">
        <f t="shared" si="3"/>
        <v/>
      </c>
      <c r="DD15" s="261" t="str">
        <f t="shared" si="4"/>
        <v/>
      </c>
      <c r="DE15" s="98"/>
      <c r="DF15" s="98" t="str">
        <f t="shared" si="5"/>
        <v/>
      </c>
      <c r="DG15" s="98" t="str">
        <f>IF(DF15="","",CONCATENATE(競技者データ入力シート!D21,競技者データ入力シート!E21))</f>
        <v/>
      </c>
      <c r="DH15" s="98" t="str">
        <f t="shared" si="6"/>
        <v/>
      </c>
      <c r="DI15" s="98" t="str">
        <f>IF(DH15="","",CONCATENATE(競技者データ入力シート!D21,競技者データ入力シート!E21))</f>
        <v/>
      </c>
    </row>
    <row r="16" spans="1:113" ht="12.9" customHeight="1">
      <c r="A16" s="98"/>
      <c r="B16" s="98" t="str">
        <f>IF(競技者データ入力シート!$S$2="","",競技者データ入力シート!$S$2)</f>
        <v/>
      </c>
      <c r="C16" s="98" t="str">
        <f>IF(競技者データ入力シート!$D22="","",競技者データ入力シート!$S$3)</f>
        <v/>
      </c>
      <c r="D16" s="98" t="str">
        <f>IF(競技者データ入力シート!D22="","",競技者データ入力シート!B22)</f>
        <v/>
      </c>
      <c r="E16" s="98" t="str">
        <f>IF(競技者データ入力シート!D22="","",C16&amp;D16)</f>
        <v/>
      </c>
      <c r="F16" s="98" t="str">
        <f>IF(競技者データ入力シート!D22="","",競技者データ入力シート!$S$2)</f>
        <v/>
      </c>
      <c r="G16" s="98"/>
      <c r="H16" s="98"/>
      <c r="I16" s="98" t="str">
        <f>ASC(IF(競技者データ入力シート!D22="","",競技者データ入力シート!C22))</f>
        <v/>
      </c>
      <c r="J16" s="98" t="str">
        <f>IF(競技者データ入力シート!D22="","",TRIM(競技者データ入力シート!D22)&amp;" "&amp;(TRIM(競技者データ入力シート!E22)))</f>
        <v/>
      </c>
      <c r="K16" s="98" t="str">
        <f>ASC(IF(競技者データ入力シート!F22="","",TRIM(競技者データ入力シート!F22)&amp;" "&amp;(TRIM(競技者データ入力シート!G22))))</f>
        <v/>
      </c>
      <c r="L16" s="98" t="str">
        <f t="shared" si="0"/>
        <v/>
      </c>
      <c r="M16" s="98" t="str">
        <f>ASC(IF(競技者データ入力シート!H22="","",競技者データ入力シート!H22))</f>
        <v/>
      </c>
      <c r="N16" s="98" t="str">
        <f>ASC(IF(競技者データ入力シート!P22="","",競技者データ入力シート!P22))</f>
        <v/>
      </c>
      <c r="O16" s="261" t="str">
        <f>IF(競技者データ入力シート!J22="","",競技者データ入力シート!J22)</f>
        <v/>
      </c>
      <c r="P16" s="261" t="str">
        <f>ASC(IF(競技者データ入力シート!K22="","",競技者データ入力シート!K22))</f>
        <v/>
      </c>
      <c r="Q16" s="98" t="str">
        <f>ASC(IF(競技者データ入力シート!L22="","",競技者データ入力シート!L22))</f>
        <v/>
      </c>
      <c r="R16" s="98" t="str">
        <f>ASC(IF(競技者データ入力シート!M22="","",競技者データ入力シート!M22))</f>
        <v/>
      </c>
      <c r="S16" s="98" t="str">
        <f>IF(競技者データ入力シート!O22="","",競技者データ入力シート!O22)</f>
        <v/>
      </c>
      <c r="T16" s="98" t="str">
        <f>ASC(IF(競技者データ入力シート!N22="","",競技者データ入力シート!N22))</f>
        <v/>
      </c>
      <c r="U16" s="261" t="str">
        <f>IF($O16="","",IF($O16="男",IFERROR(VLOOKUP(競技者データ入力シート!Q22,データ!$B$2:$C$80,2,FALSE),""),IF($O16="女",IFERROR(VLOOKUP(競技者データ入力シート!Q22,データ!$F$2:$G$80,2,FALSE),""))))</f>
        <v/>
      </c>
      <c r="V16" s="274" t="str">
        <f>ASC(IF(競技者データ入力シート!Q22="","",競技者データ入力シート!R22))</f>
        <v/>
      </c>
      <c r="W16" s="98"/>
      <c r="X16" s="98"/>
      <c r="Y16" s="261"/>
      <c r="Z16" s="98"/>
      <c r="AA16" s="98"/>
      <c r="AB16" s="98"/>
      <c r="AC16" s="261"/>
      <c r="AD16" s="98"/>
      <c r="AE16" s="98"/>
      <c r="AF16" s="98"/>
      <c r="AG16" s="261"/>
      <c r="AH16" s="98"/>
      <c r="AI16" s="98"/>
      <c r="AJ16" s="98"/>
      <c r="AK16" s="98"/>
      <c r="AL16" s="98"/>
      <c r="AM16" s="98"/>
      <c r="AN16" s="98"/>
      <c r="AO16" s="261"/>
      <c r="AP16" s="261"/>
      <c r="AQ16" s="260"/>
      <c r="AR16" s="260"/>
      <c r="AS16" s="260"/>
      <c r="AT16" s="260"/>
      <c r="AU16" s="260"/>
      <c r="AV16" s="260"/>
      <c r="AW16" s="261"/>
      <c r="AX16" s="261"/>
      <c r="AY16" s="260"/>
      <c r="AZ16" s="261"/>
      <c r="BA16" s="261"/>
      <c r="BB16" s="98"/>
      <c r="BC16" s="260"/>
      <c r="BD16" s="260"/>
      <c r="BE16" s="260"/>
      <c r="BF16" s="260"/>
      <c r="BG16" s="260"/>
      <c r="BH16" s="260"/>
      <c r="BI16" s="260"/>
      <c r="BJ16" s="260"/>
      <c r="BK16" s="260"/>
      <c r="BL16" s="261"/>
      <c r="BM16" s="260"/>
      <c r="BN16" s="98" t="str">
        <f>IF(U16="","",(VLOOKUP(U16,データ!$P$2:$Q$25,2,FALSE)))</f>
        <v/>
      </c>
      <c r="BO16" s="98" t="str">
        <f>IF(Y16="","",VLOOKUP(Y16,データ!$P$2:$Q$14,2,FALSE))</f>
        <v/>
      </c>
      <c r="BP16" s="98"/>
      <c r="BQ16" s="98"/>
      <c r="BR16" s="98"/>
      <c r="BS16" s="98"/>
      <c r="BT16" s="98"/>
      <c r="BU16" s="98"/>
      <c r="BV16" s="98"/>
      <c r="BW16" s="98"/>
      <c r="BX16" s="98"/>
      <c r="BY16" s="261"/>
      <c r="BZ16" s="98"/>
      <c r="CA16" s="261"/>
      <c r="CB16" s="98"/>
      <c r="CC16" s="98"/>
      <c r="CD16" s="98"/>
      <c r="CE16" s="98"/>
      <c r="CF16" s="98"/>
      <c r="CG16" s="98"/>
      <c r="CH16" s="98"/>
      <c r="CI16" s="98"/>
      <c r="CJ16" s="98"/>
      <c r="CK16" s="98"/>
      <c r="CL16" s="98"/>
      <c r="CM16" s="98"/>
      <c r="CN16" s="98"/>
      <c r="CO16" s="98"/>
      <c r="CP16" s="98"/>
      <c r="CQ16" s="98"/>
      <c r="CR16" s="98"/>
      <c r="CS16" s="98"/>
      <c r="CT16" s="274"/>
      <c r="CU16" s="274"/>
      <c r="CV16" s="98"/>
      <c r="CW16" s="98"/>
      <c r="CX16" s="98"/>
      <c r="CY16" s="98"/>
      <c r="CZ16" s="98"/>
      <c r="DA16" s="261" t="str">
        <f t="shared" si="1"/>
        <v/>
      </c>
      <c r="DB16" s="261" t="str">
        <f t="shared" si="2"/>
        <v/>
      </c>
      <c r="DC16" s="261" t="str">
        <f t="shared" si="3"/>
        <v/>
      </c>
      <c r="DD16" s="261" t="str">
        <f t="shared" si="4"/>
        <v/>
      </c>
      <c r="DE16" s="98"/>
      <c r="DF16" s="98" t="str">
        <f t="shared" si="5"/>
        <v/>
      </c>
      <c r="DG16" s="98" t="str">
        <f>IF(DF16="","",CONCATENATE(競技者データ入力シート!D22,競技者データ入力シート!E22))</f>
        <v/>
      </c>
      <c r="DH16" s="98" t="str">
        <f t="shared" si="6"/>
        <v/>
      </c>
      <c r="DI16" s="98" t="str">
        <f>IF(DH16="","",CONCATENATE(競技者データ入力シート!D22,競技者データ入力シート!E22))</f>
        <v/>
      </c>
    </row>
    <row r="17" spans="1:113" ht="12.9" customHeight="1">
      <c r="A17" s="98"/>
      <c r="B17" s="98" t="str">
        <f>IF(競技者データ入力シート!$S$2="","",競技者データ入力シート!$S$2)</f>
        <v/>
      </c>
      <c r="C17" s="98" t="str">
        <f>IF(競技者データ入力シート!$D23="","",競技者データ入力シート!$S$3)</f>
        <v/>
      </c>
      <c r="D17" s="98" t="str">
        <f>IF(競技者データ入力シート!D23="","",競技者データ入力シート!B23)</f>
        <v/>
      </c>
      <c r="E17" s="98" t="str">
        <f>IF(競技者データ入力シート!D23="","",C17&amp;D17)</f>
        <v/>
      </c>
      <c r="F17" s="98" t="str">
        <f>IF(競技者データ入力シート!D23="","",競技者データ入力シート!$S$2)</f>
        <v/>
      </c>
      <c r="G17" s="98"/>
      <c r="H17" s="98"/>
      <c r="I17" s="98" t="str">
        <f>ASC(IF(競技者データ入力シート!D23="","",競技者データ入力シート!C23))</f>
        <v/>
      </c>
      <c r="J17" s="98" t="str">
        <f>IF(競技者データ入力シート!D23="","",TRIM(競技者データ入力シート!D23)&amp;" "&amp;(TRIM(競技者データ入力シート!E23)))</f>
        <v/>
      </c>
      <c r="K17" s="98" t="str">
        <f>ASC(IF(競技者データ入力シート!F23="","",TRIM(競技者データ入力シート!F23)&amp;" "&amp;(TRIM(競技者データ入力シート!G23))))</f>
        <v/>
      </c>
      <c r="L17" s="98" t="str">
        <f t="shared" si="0"/>
        <v/>
      </c>
      <c r="M17" s="98" t="str">
        <f>ASC(IF(競技者データ入力シート!H23="","",競技者データ入力シート!H23))</f>
        <v/>
      </c>
      <c r="N17" s="98" t="str">
        <f>ASC(IF(競技者データ入力シート!P23="","",競技者データ入力シート!P23))</f>
        <v/>
      </c>
      <c r="O17" s="261" t="str">
        <f>IF(競技者データ入力シート!J23="","",競技者データ入力シート!J23)</f>
        <v/>
      </c>
      <c r="P17" s="261" t="str">
        <f>ASC(IF(競技者データ入力シート!K23="","",競技者データ入力シート!K23))</f>
        <v/>
      </c>
      <c r="Q17" s="98" t="str">
        <f>ASC(IF(競技者データ入力シート!L23="","",競技者データ入力シート!L23))</f>
        <v/>
      </c>
      <c r="R17" s="98" t="str">
        <f>ASC(IF(競技者データ入力シート!M23="","",競技者データ入力シート!M23))</f>
        <v/>
      </c>
      <c r="S17" s="98" t="str">
        <f>IF(競技者データ入力シート!O23="","",競技者データ入力シート!O23)</f>
        <v/>
      </c>
      <c r="T17" s="98" t="str">
        <f>ASC(IF(競技者データ入力シート!N23="","",競技者データ入力シート!N23))</f>
        <v/>
      </c>
      <c r="U17" s="261" t="str">
        <f>IF($O17="","",IF($O17="男",IFERROR(VLOOKUP(競技者データ入力シート!Q23,データ!$B$2:$C$80,2,FALSE),""),IF($O17="女",IFERROR(VLOOKUP(競技者データ入力シート!Q23,データ!$F$2:$G$80,2,FALSE),""))))</f>
        <v/>
      </c>
      <c r="V17" s="274" t="str">
        <f>ASC(IF(競技者データ入力シート!Q23="","",競技者データ入力シート!R23))</f>
        <v/>
      </c>
      <c r="W17" s="98"/>
      <c r="X17" s="98"/>
      <c r="Y17" s="261"/>
      <c r="Z17" s="98"/>
      <c r="AA17" s="98"/>
      <c r="AB17" s="98"/>
      <c r="AC17" s="261"/>
      <c r="AD17" s="98"/>
      <c r="AE17" s="98"/>
      <c r="AF17" s="98"/>
      <c r="AG17" s="261"/>
      <c r="AH17" s="98"/>
      <c r="AI17" s="98"/>
      <c r="AJ17" s="98"/>
      <c r="AK17" s="98"/>
      <c r="AL17" s="98"/>
      <c r="AM17" s="98"/>
      <c r="AN17" s="98"/>
      <c r="AO17" s="261"/>
      <c r="AP17" s="261"/>
      <c r="AQ17" s="260"/>
      <c r="AR17" s="260"/>
      <c r="AS17" s="260"/>
      <c r="AT17" s="260"/>
      <c r="AU17" s="260"/>
      <c r="AV17" s="260"/>
      <c r="AW17" s="261"/>
      <c r="AX17" s="261"/>
      <c r="AY17" s="260"/>
      <c r="AZ17" s="261"/>
      <c r="BA17" s="261"/>
      <c r="BB17" s="98"/>
      <c r="BC17" s="260"/>
      <c r="BD17" s="260"/>
      <c r="BE17" s="260"/>
      <c r="BF17" s="260"/>
      <c r="BG17" s="260"/>
      <c r="BH17" s="260"/>
      <c r="BI17" s="260"/>
      <c r="BJ17" s="260"/>
      <c r="BK17" s="260"/>
      <c r="BL17" s="261"/>
      <c r="BM17" s="260"/>
      <c r="BN17" s="98" t="str">
        <f>IF(U17="","",(VLOOKUP(U17,データ!$P$2:$Q$25,2,FALSE)))</f>
        <v/>
      </c>
      <c r="BO17" s="98" t="str">
        <f>IF(Y17="","",VLOOKUP(Y17,データ!$P$2:$Q$14,2,FALSE))</f>
        <v/>
      </c>
      <c r="BP17" s="98"/>
      <c r="BQ17" s="98"/>
      <c r="BR17" s="98"/>
      <c r="BS17" s="98"/>
      <c r="BT17" s="98"/>
      <c r="BU17" s="98"/>
      <c r="BV17" s="98"/>
      <c r="BW17" s="98"/>
      <c r="BX17" s="98"/>
      <c r="BY17" s="261"/>
      <c r="BZ17" s="98"/>
      <c r="CA17" s="261"/>
      <c r="CB17" s="98"/>
      <c r="CC17" s="98"/>
      <c r="CD17" s="98"/>
      <c r="CE17" s="98"/>
      <c r="CF17" s="98"/>
      <c r="CG17" s="98"/>
      <c r="CH17" s="98"/>
      <c r="CI17" s="98"/>
      <c r="CJ17" s="98"/>
      <c r="CK17" s="98"/>
      <c r="CL17" s="98"/>
      <c r="CM17" s="98"/>
      <c r="CN17" s="98"/>
      <c r="CO17" s="98"/>
      <c r="CP17" s="98"/>
      <c r="CQ17" s="98"/>
      <c r="CR17" s="98"/>
      <c r="CS17" s="98"/>
      <c r="CT17" s="274"/>
      <c r="CU17" s="274"/>
      <c r="CV17" s="98"/>
      <c r="CW17" s="98"/>
      <c r="CX17" s="98"/>
      <c r="CY17" s="98"/>
      <c r="CZ17" s="98"/>
      <c r="DA17" s="261" t="str">
        <f t="shared" si="1"/>
        <v/>
      </c>
      <c r="DB17" s="261" t="str">
        <f t="shared" si="2"/>
        <v/>
      </c>
      <c r="DC17" s="261" t="str">
        <f t="shared" si="3"/>
        <v/>
      </c>
      <c r="DD17" s="261" t="str">
        <f t="shared" si="4"/>
        <v/>
      </c>
      <c r="DE17" s="98"/>
      <c r="DF17" s="98" t="str">
        <f t="shared" si="5"/>
        <v/>
      </c>
      <c r="DG17" s="98" t="str">
        <f>IF(DF17="","",CONCATENATE(競技者データ入力シート!D23,競技者データ入力シート!E23))</f>
        <v/>
      </c>
      <c r="DH17" s="98" t="str">
        <f t="shared" si="6"/>
        <v/>
      </c>
      <c r="DI17" s="98" t="str">
        <f>IF(DH17="","",CONCATENATE(競技者データ入力シート!D23,競技者データ入力シート!E23))</f>
        <v/>
      </c>
    </row>
    <row r="18" spans="1:113" ht="12.9" customHeight="1">
      <c r="A18" s="98"/>
      <c r="B18" s="98" t="str">
        <f>IF(競技者データ入力シート!$S$2="","",競技者データ入力シート!$S$2)</f>
        <v/>
      </c>
      <c r="C18" s="98" t="str">
        <f>IF(競技者データ入力シート!$D24="","",競技者データ入力シート!$S$3)</f>
        <v/>
      </c>
      <c r="D18" s="98" t="str">
        <f>IF(競技者データ入力シート!D24="","",競技者データ入力シート!B24)</f>
        <v/>
      </c>
      <c r="E18" s="98" t="str">
        <f>IF(競技者データ入力シート!D24="","",C18&amp;D18)</f>
        <v/>
      </c>
      <c r="F18" s="98" t="str">
        <f>IF(競技者データ入力シート!D24="","",競技者データ入力シート!$S$2)</f>
        <v/>
      </c>
      <c r="G18" s="98"/>
      <c r="H18" s="98"/>
      <c r="I18" s="98" t="str">
        <f>ASC(IF(競技者データ入力シート!D24="","",競技者データ入力シート!C24))</f>
        <v/>
      </c>
      <c r="J18" s="98" t="str">
        <f>IF(競技者データ入力シート!D24="","",TRIM(競技者データ入力シート!D24)&amp;" "&amp;(TRIM(競技者データ入力シート!E24)))</f>
        <v/>
      </c>
      <c r="K18" s="98" t="str">
        <f>ASC(IF(競技者データ入力シート!F24="","",TRIM(競技者データ入力シート!F24)&amp;" "&amp;(TRIM(競技者データ入力シート!G24))))</f>
        <v/>
      </c>
      <c r="L18" s="98" t="str">
        <f t="shared" si="0"/>
        <v/>
      </c>
      <c r="M18" s="98" t="str">
        <f>ASC(IF(競技者データ入力シート!H24="","",競技者データ入力シート!H24))</f>
        <v/>
      </c>
      <c r="N18" s="98" t="str">
        <f>ASC(IF(競技者データ入力シート!P24="","",競技者データ入力シート!P24))</f>
        <v/>
      </c>
      <c r="O18" s="261" t="str">
        <f>IF(競技者データ入力シート!J24="","",競技者データ入力シート!J24)</f>
        <v/>
      </c>
      <c r="P18" s="261" t="str">
        <f>ASC(IF(競技者データ入力シート!K24="","",競技者データ入力シート!K24))</f>
        <v/>
      </c>
      <c r="Q18" s="98" t="str">
        <f>ASC(IF(競技者データ入力シート!L24="","",競技者データ入力シート!L24))</f>
        <v/>
      </c>
      <c r="R18" s="98" t="str">
        <f>ASC(IF(競技者データ入力シート!M24="","",競技者データ入力シート!M24))</f>
        <v/>
      </c>
      <c r="S18" s="98" t="str">
        <f>IF(競技者データ入力シート!O24="","",競技者データ入力シート!O24)</f>
        <v/>
      </c>
      <c r="T18" s="98" t="str">
        <f>ASC(IF(競技者データ入力シート!N24="","",競技者データ入力シート!N24))</f>
        <v/>
      </c>
      <c r="U18" s="261" t="str">
        <f>IF($O18="","",IF($O18="男",IFERROR(VLOOKUP(競技者データ入力シート!Q24,データ!$B$2:$C$80,2,FALSE),""),IF($O18="女",IFERROR(VLOOKUP(競技者データ入力シート!Q24,データ!$F$2:$G$80,2,FALSE),""))))</f>
        <v/>
      </c>
      <c r="V18" s="274" t="str">
        <f>ASC(IF(競技者データ入力シート!Q24="","",競技者データ入力シート!R24))</f>
        <v/>
      </c>
      <c r="W18" s="98"/>
      <c r="X18" s="98"/>
      <c r="Y18" s="261"/>
      <c r="Z18" s="98"/>
      <c r="AA18" s="98"/>
      <c r="AB18" s="98"/>
      <c r="AC18" s="261"/>
      <c r="AD18" s="98"/>
      <c r="AE18" s="98"/>
      <c r="AF18" s="98"/>
      <c r="AG18" s="261"/>
      <c r="AH18" s="98"/>
      <c r="AI18" s="98"/>
      <c r="AJ18" s="98"/>
      <c r="AK18" s="98"/>
      <c r="AL18" s="98"/>
      <c r="AM18" s="98"/>
      <c r="AN18" s="98"/>
      <c r="AO18" s="261"/>
      <c r="AP18" s="261"/>
      <c r="AQ18" s="260"/>
      <c r="AR18" s="260"/>
      <c r="AS18" s="260"/>
      <c r="AT18" s="260"/>
      <c r="AU18" s="260"/>
      <c r="AV18" s="260"/>
      <c r="AW18" s="261"/>
      <c r="AX18" s="261"/>
      <c r="AY18" s="260"/>
      <c r="AZ18" s="261"/>
      <c r="BA18" s="261"/>
      <c r="BB18" s="98"/>
      <c r="BC18" s="260"/>
      <c r="BD18" s="260"/>
      <c r="BE18" s="260"/>
      <c r="BF18" s="260"/>
      <c r="BG18" s="260"/>
      <c r="BH18" s="260"/>
      <c r="BI18" s="260"/>
      <c r="BJ18" s="260"/>
      <c r="BK18" s="260"/>
      <c r="BL18" s="261"/>
      <c r="BM18" s="260"/>
      <c r="BN18" s="98" t="str">
        <f>IF(U18="","",(VLOOKUP(U18,データ!$P$2:$Q$25,2,FALSE)))</f>
        <v/>
      </c>
      <c r="BO18" s="98" t="str">
        <f>IF(Y18="","",VLOOKUP(Y18,データ!$P$2:$Q$14,2,FALSE))</f>
        <v/>
      </c>
      <c r="BP18" s="98"/>
      <c r="BQ18" s="98"/>
      <c r="BR18" s="98"/>
      <c r="BS18" s="98"/>
      <c r="BT18" s="98"/>
      <c r="BU18" s="98"/>
      <c r="BV18" s="98"/>
      <c r="BW18" s="98"/>
      <c r="BX18" s="98"/>
      <c r="BY18" s="261"/>
      <c r="BZ18" s="98"/>
      <c r="CA18" s="261"/>
      <c r="CB18" s="98"/>
      <c r="CC18" s="98"/>
      <c r="CD18" s="98"/>
      <c r="CE18" s="98"/>
      <c r="CF18" s="98"/>
      <c r="CG18" s="98"/>
      <c r="CH18" s="98"/>
      <c r="CI18" s="98"/>
      <c r="CJ18" s="98"/>
      <c r="CK18" s="98"/>
      <c r="CL18" s="98"/>
      <c r="CM18" s="98"/>
      <c r="CN18" s="98"/>
      <c r="CO18" s="98"/>
      <c r="CP18" s="98"/>
      <c r="CQ18" s="98"/>
      <c r="CR18" s="98"/>
      <c r="CS18" s="98"/>
      <c r="CT18" s="274"/>
      <c r="CU18" s="274"/>
      <c r="CV18" s="98"/>
      <c r="CW18" s="98"/>
      <c r="CX18" s="98"/>
      <c r="CY18" s="98"/>
      <c r="CZ18" s="98"/>
      <c r="DA18" s="261" t="str">
        <f t="shared" si="1"/>
        <v/>
      </c>
      <c r="DB18" s="261" t="str">
        <f t="shared" si="2"/>
        <v/>
      </c>
      <c r="DC18" s="261" t="str">
        <f t="shared" si="3"/>
        <v/>
      </c>
      <c r="DD18" s="261" t="str">
        <f t="shared" si="4"/>
        <v/>
      </c>
      <c r="DE18" s="98"/>
      <c r="DF18" s="98" t="str">
        <f t="shared" si="5"/>
        <v/>
      </c>
      <c r="DG18" s="98" t="str">
        <f>IF(DF18="","",CONCATENATE(競技者データ入力シート!D24,競技者データ入力シート!E24))</f>
        <v/>
      </c>
      <c r="DH18" s="98" t="str">
        <f t="shared" si="6"/>
        <v/>
      </c>
      <c r="DI18" s="98" t="str">
        <f>IF(DH18="","",CONCATENATE(競技者データ入力シート!D24,競技者データ入力シート!E24))</f>
        <v/>
      </c>
    </row>
    <row r="19" spans="1:113" ht="12.9" customHeight="1">
      <c r="A19" s="98"/>
      <c r="B19" s="98" t="str">
        <f>IF(競技者データ入力シート!$S$2="","",競技者データ入力シート!$S$2)</f>
        <v/>
      </c>
      <c r="C19" s="98" t="str">
        <f>IF(競技者データ入力シート!$D25="","",競技者データ入力シート!$S$3)</f>
        <v/>
      </c>
      <c r="D19" s="98" t="str">
        <f>IF(競技者データ入力シート!D25="","",競技者データ入力シート!B25)</f>
        <v/>
      </c>
      <c r="E19" s="98" t="str">
        <f>IF(競技者データ入力シート!D25="","",C19&amp;D19)</f>
        <v/>
      </c>
      <c r="F19" s="98" t="str">
        <f>IF(競技者データ入力シート!D25="","",競技者データ入力シート!$S$2)</f>
        <v/>
      </c>
      <c r="G19" s="98"/>
      <c r="H19" s="98"/>
      <c r="I19" s="98" t="str">
        <f>ASC(IF(競技者データ入力シート!D25="","",競技者データ入力シート!C25))</f>
        <v/>
      </c>
      <c r="J19" s="98" t="str">
        <f>IF(競技者データ入力シート!D25="","",TRIM(競技者データ入力シート!D25)&amp;" "&amp;(TRIM(競技者データ入力シート!E25)))</f>
        <v/>
      </c>
      <c r="K19" s="98" t="str">
        <f>ASC(IF(競技者データ入力シート!F25="","",TRIM(競技者データ入力シート!F25)&amp;" "&amp;(TRIM(競技者データ入力シート!G25))))</f>
        <v/>
      </c>
      <c r="L19" s="98" t="str">
        <f t="shared" si="0"/>
        <v/>
      </c>
      <c r="M19" s="98" t="str">
        <f>ASC(IF(競技者データ入力シート!H25="","",競技者データ入力シート!H25))</f>
        <v/>
      </c>
      <c r="N19" s="98" t="str">
        <f>ASC(IF(競技者データ入力シート!P25="","",競技者データ入力シート!P25))</f>
        <v/>
      </c>
      <c r="O19" s="261" t="str">
        <f>IF(競技者データ入力シート!J25="","",競技者データ入力シート!J25)</f>
        <v/>
      </c>
      <c r="P19" s="261" t="str">
        <f>ASC(IF(競技者データ入力シート!K25="","",競技者データ入力シート!K25))</f>
        <v/>
      </c>
      <c r="Q19" s="98" t="str">
        <f>ASC(IF(競技者データ入力シート!L25="","",競技者データ入力シート!L25))</f>
        <v/>
      </c>
      <c r="R19" s="98" t="str">
        <f>ASC(IF(競技者データ入力シート!M25="","",競技者データ入力シート!M25))</f>
        <v/>
      </c>
      <c r="S19" s="98" t="str">
        <f>IF(競技者データ入力シート!O25="","",競技者データ入力シート!O25)</f>
        <v/>
      </c>
      <c r="T19" s="98" t="str">
        <f>ASC(IF(競技者データ入力シート!N25="","",競技者データ入力シート!N25))</f>
        <v/>
      </c>
      <c r="U19" s="261" t="str">
        <f>IF($O19="","",IF($O19="男",IFERROR(VLOOKUP(競技者データ入力シート!Q25,データ!$B$2:$C$80,2,FALSE),""),IF($O19="女",IFERROR(VLOOKUP(競技者データ入力シート!Q25,データ!$F$2:$G$80,2,FALSE),""))))</f>
        <v/>
      </c>
      <c r="V19" s="274" t="str">
        <f>ASC(IF(競技者データ入力シート!Q25="","",競技者データ入力シート!R25))</f>
        <v/>
      </c>
      <c r="W19" s="98"/>
      <c r="X19" s="98"/>
      <c r="Y19" s="261"/>
      <c r="Z19" s="98"/>
      <c r="AA19" s="98"/>
      <c r="AB19" s="98"/>
      <c r="AC19" s="261"/>
      <c r="AD19" s="98"/>
      <c r="AE19" s="98"/>
      <c r="AF19" s="98"/>
      <c r="AG19" s="261"/>
      <c r="AH19" s="98"/>
      <c r="AI19" s="98"/>
      <c r="AJ19" s="98"/>
      <c r="AK19" s="98"/>
      <c r="AL19" s="98"/>
      <c r="AM19" s="98"/>
      <c r="AN19" s="98"/>
      <c r="AO19" s="261"/>
      <c r="AP19" s="261"/>
      <c r="AQ19" s="260"/>
      <c r="AR19" s="260"/>
      <c r="AS19" s="260"/>
      <c r="AT19" s="260"/>
      <c r="AU19" s="260"/>
      <c r="AV19" s="260"/>
      <c r="AW19" s="261"/>
      <c r="AX19" s="261"/>
      <c r="AY19" s="260"/>
      <c r="AZ19" s="261"/>
      <c r="BA19" s="261"/>
      <c r="BB19" s="98"/>
      <c r="BC19" s="260"/>
      <c r="BD19" s="260"/>
      <c r="BE19" s="260"/>
      <c r="BF19" s="260"/>
      <c r="BG19" s="260"/>
      <c r="BH19" s="260"/>
      <c r="BI19" s="260"/>
      <c r="BJ19" s="260"/>
      <c r="BK19" s="260"/>
      <c r="BL19" s="261"/>
      <c r="BM19" s="260"/>
      <c r="BN19" s="98" t="str">
        <f>IF(U19="","",(VLOOKUP(U19,データ!$P$2:$Q$25,2,FALSE)))</f>
        <v/>
      </c>
      <c r="BO19" s="98" t="str">
        <f>IF(Y19="","",VLOOKUP(Y19,データ!$P$2:$Q$14,2,FALSE))</f>
        <v/>
      </c>
      <c r="BP19" s="98"/>
      <c r="BQ19" s="98"/>
      <c r="BR19" s="98"/>
      <c r="BS19" s="98"/>
      <c r="BT19" s="98"/>
      <c r="BU19" s="98"/>
      <c r="BV19" s="98"/>
      <c r="BW19" s="98"/>
      <c r="BX19" s="98"/>
      <c r="BY19" s="261"/>
      <c r="BZ19" s="98"/>
      <c r="CA19" s="261"/>
      <c r="CB19" s="98"/>
      <c r="CC19" s="98"/>
      <c r="CD19" s="98"/>
      <c r="CE19" s="98"/>
      <c r="CF19" s="98"/>
      <c r="CG19" s="98"/>
      <c r="CH19" s="98"/>
      <c r="CI19" s="98"/>
      <c r="CJ19" s="98"/>
      <c r="CK19" s="98"/>
      <c r="CL19" s="98"/>
      <c r="CM19" s="98"/>
      <c r="CN19" s="98"/>
      <c r="CO19" s="98"/>
      <c r="CP19" s="98"/>
      <c r="CQ19" s="98"/>
      <c r="CR19" s="98"/>
      <c r="CS19" s="98"/>
      <c r="CT19" s="274"/>
      <c r="CU19" s="274"/>
      <c r="CV19" s="98"/>
      <c r="CW19" s="98"/>
      <c r="CX19" s="98"/>
      <c r="CY19" s="98"/>
      <c r="CZ19" s="98"/>
      <c r="DA19" s="261" t="str">
        <f t="shared" si="1"/>
        <v/>
      </c>
      <c r="DB19" s="261" t="str">
        <f t="shared" si="2"/>
        <v/>
      </c>
      <c r="DC19" s="261" t="str">
        <f t="shared" si="3"/>
        <v/>
      </c>
      <c r="DD19" s="261" t="str">
        <f t="shared" si="4"/>
        <v/>
      </c>
      <c r="DE19" s="98"/>
      <c r="DF19" s="98" t="str">
        <f t="shared" si="5"/>
        <v/>
      </c>
      <c r="DG19" s="98" t="str">
        <f>IF(DF19="","",CONCATENATE(競技者データ入力シート!D25,競技者データ入力シート!E25))</f>
        <v/>
      </c>
      <c r="DH19" s="98" t="str">
        <f t="shared" si="6"/>
        <v/>
      </c>
      <c r="DI19" s="98" t="str">
        <f>IF(DH19="","",CONCATENATE(競技者データ入力シート!D25,競技者データ入力シート!E25))</f>
        <v/>
      </c>
    </row>
    <row r="20" spans="1:113" ht="12.9" customHeight="1">
      <c r="A20" s="98"/>
      <c r="B20" s="98" t="str">
        <f>IF(競技者データ入力シート!$S$2="","",競技者データ入力シート!$S$2)</f>
        <v/>
      </c>
      <c r="C20" s="98" t="str">
        <f>IF(競技者データ入力シート!$D26="","",競技者データ入力シート!$S$3)</f>
        <v/>
      </c>
      <c r="D20" s="98" t="str">
        <f>IF(競技者データ入力シート!D26="","",競技者データ入力シート!B26)</f>
        <v/>
      </c>
      <c r="E20" s="98" t="str">
        <f>IF(競技者データ入力シート!D26="","",C20&amp;D20)</f>
        <v/>
      </c>
      <c r="F20" s="98" t="str">
        <f>IF(競技者データ入力シート!D26="","",競技者データ入力シート!$S$2)</f>
        <v/>
      </c>
      <c r="G20" s="98"/>
      <c r="H20" s="98"/>
      <c r="I20" s="98" t="str">
        <f>ASC(IF(競技者データ入力シート!D26="","",競技者データ入力シート!C26))</f>
        <v/>
      </c>
      <c r="J20" s="98" t="str">
        <f>IF(競技者データ入力シート!D26="","",TRIM(競技者データ入力シート!D26)&amp;" "&amp;(TRIM(競技者データ入力シート!E26)))</f>
        <v/>
      </c>
      <c r="K20" s="98" t="str">
        <f>ASC(IF(競技者データ入力シート!F26="","",TRIM(競技者データ入力シート!F26)&amp;" "&amp;(TRIM(競技者データ入力シート!G26))))</f>
        <v/>
      </c>
      <c r="L20" s="98" t="str">
        <f t="shared" si="0"/>
        <v/>
      </c>
      <c r="M20" s="98" t="str">
        <f>ASC(IF(競技者データ入力シート!H26="","",競技者データ入力シート!H26))</f>
        <v/>
      </c>
      <c r="N20" s="98" t="str">
        <f>ASC(IF(競技者データ入力シート!P26="","",競技者データ入力シート!P26))</f>
        <v/>
      </c>
      <c r="O20" s="261" t="str">
        <f>IF(競技者データ入力シート!J26="","",競技者データ入力シート!J26)</f>
        <v/>
      </c>
      <c r="P20" s="261" t="str">
        <f>ASC(IF(競技者データ入力シート!K26="","",競技者データ入力シート!K26))</f>
        <v/>
      </c>
      <c r="Q20" s="98" t="str">
        <f>ASC(IF(競技者データ入力シート!L26="","",競技者データ入力シート!L26))</f>
        <v/>
      </c>
      <c r="R20" s="98" t="str">
        <f>ASC(IF(競技者データ入力シート!M26="","",競技者データ入力シート!M26))</f>
        <v/>
      </c>
      <c r="S20" s="98" t="str">
        <f>IF(競技者データ入力シート!O26="","",競技者データ入力シート!O26)</f>
        <v/>
      </c>
      <c r="T20" s="98" t="str">
        <f>ASC(IF(競技者データ入力シート!N26="","",競技者データ入力シート!N26))</f>
        <v/>
      </c>
      <c r="U20" s="261" t="str">
        <f>IF($O20="","",IF($O20="男",IFERROR(VLOOKUP(競技者データ入力シート!Q26,データ!$B$2:$C$80,2,FALSE),""),IF($O20="女",IFERROR(VLOOKUP(競技者データ入力シート!Q26,データ!$F$2:$G$80,2,FALSE),""))))</f>
        <v/>
      </c>
      <c r="V20" s="274" t="str">
        <f>ASC(IF(競技者データ入力シート!Q26="","",競技者データ入力シート!R26))</f>
        <v/>
      </c>
      <c r="W20" s="98"/>
      <c r="X20" s="98"/>
      <c r="Y20" s="261"/>
      <c r="Z20" s="98"/>
      <c r="AA20" s="98"/>
      <c r="AB20" s="98"/>
      <c r="AC20" s="261"/>
      <c r="AD20" s="98"/>
      <c r="AE20" s="98"/>
      <c r="AF20" s="98"/>
      <c r="AG20" s="261"/>
      <c r="AH20" s="98"/>
      <c r="AI20" s="98"/>
      <c r="AJ20" s="98"/>
      <c r="AK20" s="98"/>
      <c r="AL20" s="98"/>
      <c r="AM20" s="98"/>
      <c r="AN20" s="98"/>
      <c r="AO20" s="261"/>
      <c r="AP20" s="261"/>
      <c r="AQ20" s="260"/>
      <c r="AR20" s="260"/>
      <c r="AS20" s="260"/>
      <c r="AT20" s="260"/>
      <c r="AU20" s="260"/>
      <c r="AV20" s="260"/>
      <c r="AW20" s="261"/>
      <c r="AX20" s="261"/>
      <c r="AY20" s="260"/>
      <c r="AZ20" s="261"/>
      <c r="BA20" s="261"/>
      <c r="BB20" s="98"/>
      <c r="BC20" s="260"/>
      <c r="BD20" s="260"/>
      <c r="BE20" s="260"/>
      <c r="BF20" s="260"/>
      <c r="BG20" s="260"/>
      <c r="BH20" s="260"/>
      <c r="BI20" s="260"/>
      <c r="BJ20" s="260"/>
      <c r="BK20" s="260"/>
      <c r="BL20" s="261"/>
      <c r="BM20" s="260"/>
      <c r="BN20" s="98" t="str">
        <f>IF(U20="","",(VLOOKUP(U20,データ!$P$2:$Q$25,2,FALSE)))</f>
        <v/>
      </c>
      <c r="BO20" s="98" t="str">
        <f>IF(Y20="","",VLOOKUP(Y20,データ!$P$2:$Q$14,2,FALSE))</f>
        <v/>
      </c>
      <c r="BP20" s="98"/>
      <c r="BQ20" s="98"/>
      <c r="BR20" s="98"/>
      <c r="BS20" s="98"/>
      <c r="BT20" s="98"/>
      <c r="BU20" s="98"/>
      <c r="BV20" s="98"/>
      <c r="BW20" s="98"/>
      <c r="BX20" s="98"/>
      <c r="BY20" s="261"/>
      <c r="BZ20" s="98"/>
      <c r="CA20" s="261"/>
      <c r="CB20" s="98"/>
      <c r="CC20" s="98"/>
      <c r="CD20" s="98"/>
      <c r="CE20" s="98"/>
      <c r="CF20" s="98"/>
      <c r="CG20" s="98"/>
      <c r="CH20" s="98"/>
      <c r="CI20" s="98"/>
      <c r="CJ20" s="98"/>
      <c r="CK20" s="98"/>
      <c r="CL20" s="98"/>
      <c r="CM20" s="98"/>
      <c r="CN20" s="98"/>
      <c r="CO20" s="98"/>
      <c r="CP20" s="98"/>
      <c r="CQ20" s="98"/>
      <c r="CR20" s="98"/>
      <c r="CS20" s="98"/>
      <c r="CT20" s="274"/>
      <c r="CU20" s="274"/>
      <c r="CV20" s="98"/>
      <c r="CW20" s="98"/>
      <c r="CX20" s="98"/>
      <c r="CY20" s="98"/>
      <c r="CZ20" s="98"/>
      <c r="DA20" s="261" t="str">
        <f t="shared" si="1"/>
        <v/>
      </c>
      <c r="DB20" s="261" t="str">
        <f t="shared" si="2"/>
        <v/>
      </c>
      <c r="DC20" s="261" t="str">
        <f t="shared" si="3"/>
        <v/>
      </c>
      <c r="DD20" s="261" t="str">
        <f t="shared" si="4"/>
        <v/>
      </c>
      <c r="DE20" s="98"/>
      <c r="DF20" s="98" t="str">
        <f t="shared" si="5"/>
        <v/>
      </c>
      <c r="DG20" s="98" t="str">
        <f>IF(DF20="","",CONCATENATE(競技者データ入力シート!D26,競技者データ入力シート!E26))</f>
        <v/>
      </c>
      <c r="DH20" s="98" t="str">
        <f t="shared" si="6"/>
        <v/>
      </c>
      <c r="DI20" s="98" t="str">
        <f>IF(DH20="","",CONCATENATE(競技者データ入力シート!D26,競技者データ入力シート!E26))</f>
        <v/>
      </c>
    </row>
    <row r="21" spans="1:113" ht="12.9" customHeight="1">
      <c r="A21" s="98"/>
      <c r="B21" s="98" t="str">
        <f>IF(競技者データ入力シート!$S$2="","",競技者データ入力シート!$S$2)</f>
        <v/>
      </c>
      <c r="C21" s="98" t="str">
        <f>IF(競技者データ入力シート!$D27="","",競技者データ入力シート!$S$3)</f>
        <v/>
      </c>
      <c r="D21" s="98" t="str">
        <f>IF(競技者データ入力シート!D27="","",競技者データ入力シート!B27)</f>
        <v/>
      </c>
      <c r="E21" s="98" t="str">
        <f>IF(競技者データ入力シート!D27="","",C21&amp;D21)</f>
        <v/>
      </c>
      <c r="F21" s="98" t="str">
        <f>IF(競技者データ入力シート!D27="","",競技者データ入力シート!$S$2)</f>
        <v/>
      </c>
      <c r="G21" s="98"/>
      <c r="H21" s="98"/>
      <c r="I21" s="98" t="str">
        <f>ASC(IF(競技者データ入力シート!D27="","",競技者データ入力シート!C27))</f>
        <v/>
      </c>
      <c r="J21" s="98" t="str">
        <f>IF(競技者データ入力シート!D27="","",TRIM(競技者データ入力シート!D27)&amp;" "&amp;(TRIM(競技者データ入力シート!E27)))</f>
        <v/>
      </c>
      <c r="K21" s="98" t="str">
        <f>ASC(IF(競技者データ入力シート!F27="","",TRIM(競技者データ入力シート!F27)&amp;" "&amp;(TRIM(競技者データ入力シート!G27))))</f>
        <v/>
      </c>
      <c r="L21" s="98" t="str">
        <f t="shared" si="0"/>
        <v/>
      </c>
      <c r="M21" s="98" t="str">
        <f>ASC(IF(競技者データ入力シート!H27="","",競技者データ入力シート!H27))</f>
        <v/>
      </c>
      <c r="N21" s="98" t="str">
        <f>ASC(IF(競技者データ入力シート!P27="","",競技者データ入力シート!P27))</f>
        <v/>
      </c>
      <c r="O21" s="261" t="str">
        <f>IF(競技者データ入力シート!J27="","",競技者データ入力シート!J27)</f>
        <v/>
      </c>
      <c r="P21" s="261" t="str">
        <f>ASC(IF(競技者データ入力シート!K27="","",競技者データ入力シート!K27))</f>
        <v/>
      </c>
      <c r="Q21" s="98" t="str">
        <f>ASC(IF(競技者データ入力シート!L27="","",競技者データ入力シート!L27))</f>
        <v/>
      </c>
      <c r="R21" s="98" t="str">
        <f>ASC(IF(競技者データ入力シート!M27="","",競技者データ入力シート!M27))</f>
        <v/>
      </c>
      <c r="S21" s="98" t="str">
        <f>IF(競技者データ入力シート!O27="","",競技者データ入力シート!O27)</f>
        <v/>
      </c>
      <c r="T21" s="98" t="str">
        <f>ASC(IF(競技者データ入力シート!N27="","",競技者データ入力シート!N27))</f>
        <v/>
      </c>
      <c r="U21" s="261" t="str">
        <f>IF($O21="","",IF($O21="男",IFERROR(VLOOKUP(競技者データ入力シート!Q27,データ!$B$2:$C$80,2,FALSE),""),IF($O21="女",IFERROR(VLOOKUP(競技者データ入力シート!Q27,データ!$F$2:$G$80,2,FALSE),""))))</f>
        <v/>
      </c>
      <c r="V21" s="274" t="str">
        <f>ASC(IF(競技者データ入力シート!Q27="","",競技者データ入力シート!R27))</f>
        <v/>
      </c>
      <c r="W21" s="98"/>
      <c r="X21" s="98"/>
      <c r="Y21" s="261"/>
      <c r="Z21" s="98"/>
      <c r="AA21" s="98"/>
      <c r="AB21" s="98"/>
      <c r="AC21" s="261"/>
      <c r="AD21" s="98"/>
      <c r="AE21" s="98"/>
      <c r="AF21" s="98"/>
      <c r="AG21" s="261"/>
      <c r="AH21" s="98"/>
      <c r="AI21" s="98"/>
      <c r="AJ21" s="98"/>
      <c r="AK21" s="98"/>
      <c r="AL21" s="98"/>
      <c r="AM21" s="98"/>
      <c r="AN21" s="98"/>
      <c r="AO21" s="261"/>
      <c r="AP21" s="261"/>
      <c r="AQ21" s="260"/>
      <c r="AR21" s="260"/>
      <c r="AS21" s="260"/>
      <c r="AT21" s="260"/>
      <c r="AU21" s="260"/>
      <c r="AV21" s="260"/>
      <c r="AW21" s="261"/>
      <c r="AX21" s="261"/>
      <c r="AY21" s="260"/>
      <c r="AZ21" s="261"/>
      <c r="BA21" s="261"/>
      <c r="BB21" s="98"/>
      <c r="BC21" s="260"/>
      <c r="BD21" s="260"/>
      <c r="BE21" s="260"/>
      <c r="BF21" s="260"/>
      <c r="BG21" s="260"/>
      <c r="BH21" s="260"/>
      <c r="BI21" s="260"/>
      <c r="BJ21" s="260"/>
      <c r="BK21" s="260"/>
      <c r="BL21" s="261"/>
      <c r="BM21" s="260"/>
      <c r="BN21" s="98" t="str">
        <f>IF(U21="","",(VLOOKUP(U21,データ!$P$2:$Q$25,2,FALSE)))</f>
        <v/>
      </c>
      <c r="BO21" s="98" t="str">
        <f>IF(Y21="","",VLOOKUP(Y21,データ!$P$2:$Q$14,2,FALSE))</f>
        <v/>
      </c>
      <c r="BP21" s="98"/>
      <c r="BQ21" s="98"/>
      <c r="BR21" s="98"/>
      <c r="BS21" s="98"/>
      <c r="BT21" s="98"/>
      <c r="BU21" s="98"/>
      <c r="BV21" s="98"/>
      <c r="BW21" s="98"/>
      <c r="BX21" s="98"/>
      <c r="BY21" s="261"/>
      <c r="BZ21" s="98"/>
      <c r="CA21" s="261"/>
      <c r="CB21" s="98"/>
      <c r="CC21" s="98"/>
      <c r="CD21" s="98"/>
      <c r="CE21" s="98"/>
      <c r="CF21" s="98"/>
      <c r="CG21" s="98"/>
      <c r="CH21" s="98"/>
      <c r="CI21" s="98"/>
      <c r="CJ21" s="98"/>
      <c r="CK21" s="98"/>
      <c r="CL21" s="98"/>
      <c r="CM21" s="98"/>
      <c r="CN21" s="98"/>
      <c r="CO21" s="98"/>
      <c r="CP21" s="98"/>
      <c r="CQ21" s="98"/>
      <c r="CR21" s="98"/>
      <c r="CS21" s="98"/>
      <c r="CT21" s="274"/>
      <c r="CU21" s="274"/>
      <c r="CV21" s="98"/>
      <c r="CW21" s="98"/>
      <c r="CX21" s="98"/>
      <c r="CY21" s="98"/>
      <c r="CZ21" s="98"/>
      <c r="DA21" s="261" t="str">
        <f t="shared" si="1"/>
        <v/>
      </c>
      <c r="DB21" s="261" t="str">
        <f t="shared" si="2"/>
        <v/>
      </c>
      <c r="DC21" s="261" t="str">
        <f t="shared" si="3"/>
        <v/>
      </c>
      <c r="DD21" s="261" t="str">
        <f t="shared" si="4"/>
        <v/>
      </c>
      <c r="DE21" s="98"/>
      <c r="DF21" s="98" t="str">
        <f t="shared" si="5"/>
        <v/>
      </c>
      <c r="DG21" s="98" t="str">
        <f>IF(DF21="","",CONCATENATE(競技者データ入力シート!D27,競技者データ入力シート!E27))</f>
        <v/>
      </c>
      <c r="DH21" s="98" t="str">
        <f t="shared" si="6"/>
        <v/>
      </c>
      <c r="DI21" s="98" t="str">
        <f>IF(DH21="","",CONCATENATE(競技者データ入力シート!D27,競技者データ入力シート!E27))</f>
        <v/>
      </c>
    </row>
    <row r="22" spans="1:113" ht="12.9" customHeight="1">
      <c r="A22" s="98"/>
      <c r="B22" s="98" t="str">
        <f>IF(競技者データ入力シート!$S$2="","",競技者データ入力シート!$S$2)</f>
        <v/>
      </c>
      <c r="C22" s="98" t="str">
        <f>IF(競技者データ入力シート!$D28="","",競技者データ入力シート!$S$3)</f>
        <v/>
      </c>
      <c r="D22" s="98" t="str">
        <f>IF(競技者データ入力シート!D28="","",競技者データ入力シート!B28)</f>
        <v/>
      </c>
      <c r="E22" s="98" t="str">
        <f>IF(競技者データ入力シート!D28="","",C22&amp;D22)</f>
        <v/>
      </c>
      <c r="F22" s="98" t="str">
        <f>IF(競技者データ入力シート!D28="","",競技者データ入力シート!$S$2)</f>
        <v/>
      </c>
      <c r="G22" s="98"/>
      <c r="H22" s="98"/>
      <c r="I22" s="98" t="str">
        <f>ASC(IF(競技者データ入力シート!D28="","",競技者データ入力シート!C28))</f>
        <v/>
      </c>
      <c r="J22" s="98" t="str">
        <f>IF(競技者データ入力シート!D28="","",TRIM(競技者データ入力シート!D28)&amp;" "&amp;(TRIM(競技者データ入力シート!E28)))</f>
        <v/>
      </c>
      <c r="K22" s="98" t="str">
        <f>ASC(IF(競技者データ入力シート!F28="","",TRIM(競技者データ入力シート!F28)&amp;" "&amp;(TRIM(競技者データ入力シート!G28))))</f>
        <v/>
      </c>
      <c r="L22" s="98" t="str">
        <f t="shared" si="0"/>
        <v/>
      </c>
      <c r="M22" s="98" t="str">
        <f>ASC(IF(競技者データ入力シート!H28="","",競技者データ入力シート!H28))</f>
        <v/>
      </c>
      <c r="N22" s="98" t="str">
        <f>ASC(IF(競技者データ入力シート!P28="","",競技者データ入力シート!P28))</f>
        <v/>
      </c>
      <c r="O22" s="261" t="str">
        <f>IF(競技者データ入力シート!J28="","",競技者データ入力シート!J28)</f>
        <v/>
      </c>
      <c r="P22" s="261" t="str">
        <f>ASC(IF(競技者データ入力シート!K28="","",競技者データ入力シート!K28))</f>
        <v/>
      </c>
      <c r="Q22" s="98" t="str">
        <f>ASC(IF(競技者データ入力シート!L28="","",競技者データ入力シート!L28))</f>
        <v/>
      </c>
      <c r="R22" s="98" t="str">
        <f>ASC(IF(競技者データ入力シート!M28="","",競技者データ入力シート!M28))</f>
        <v/>
      </c>
      <c r="S22" s="98" t="str">
        <f>IF(競技者データ入力シート!O28="","",競技者データ入力シート!O28)</f>
        <v/>
      </c>
      <c r="T22" s="98" t="str">
        <f>ASC(IF(競技者データ入力シート!N28="","",競技者データ入力シート!N28))</f>
        <v/>
      </c>
      <c r="U22" s="261" t="str">
        <f>IF($O22="","",IF($O22="男",IFERROR(VLOOKUP(競技者データ入力シート!Q28,データ!$B$2:$C$80,2,FALSE),""),IF($O22="女",IFERROR(VLOOKUP(競技者データ入力シート!Q28,データ!$F$2:$G$80,2,FALSE),""))))</f>
        <v/>
      </c>
      <c r="V22" s="274" t="str">
        <f>ASC(IF(競技者データ入力シート!Q28="","",競技者データ入力シート!R28))</f>
        <v/>
      </c>
      <c r="W22" s="98"/>
      <c r="X22" s="98"/>
      <c r="Y22" s="261"/>
      <c r="Z22" s="98"/>
      <c r="AA22" s="98"/>
      <c r="AB22" s="98"/>
      <c r="AC22" s="261"/>
      <c r="AD22" s="98"/>
      <c r="AE22" s="98"/>
      <c r="AF22" s="98"/>
      <c r="AG22" s="261"/>
      <c r="AH22" s="98"/>
      <c r="AI22" s="98"/>
      <c r="AJ22" s="98"/>
      <c r="AK22" s="98"/>
      <c r="AL22" s="98"/>
      <c r="AM22" s="98"/>
      <c r="AN22" s="98"/>
      <c r="AO22" s="261"/>
      <c r="AP22" s="261"/>
      <c r="AQ22" s="260"/>
      <c r="AR22" s="260"/>
      <c r="AS22" s="260"/>
      <c r="AT22" s="260"/>
      <c r="AU22" s="260"/>
      <c r="AV22" s="260"/>
      <c r="AW22" s="261"/>
      <c r="AX22" s="261"/>
      <c r="AY22" s="260"/>
      <c r="AZ22" s="261"/>
      <c r="BA22" s="261"/>
      <c r="BB22" s="98"/>
      <c r="BC22" s="260"/>
      <c r="BD22" s="260"/>
      <c r="BE22" s="260"/>
      <c r="BF22" s="260"/>
      <c r="BG22" s="260"/>
      <c r="BH22" s="260"/>
      <c r="BI22" s="260"/>
      <c r="BJ22" s="260"/>
      <c r="BK22" s="260"/>
      <c r="BL22" s="261"/>
      <c r="BM22" s="260"/>
      <c r="BN22" s="98" t="str">
        <f>IF(U22="","",(VLOOKUP(U22,データ!$P$2:$Q$25,2,FALSE)))</f>
        <v/>
      </c>
      <c r="BO22" s="98" t="str">
        <f>IF(Y22="","",VLOOKUP(Y22,データ!$P$2:$Q$14,2,FALSE))</f>
        <v/>
      </c>
      <c r="BP22" s="98"/>
      <c r="BQ22" s="98"/>
      <c r="BR22" s="98"/>
      <c r="BS22" s="98"/>
      <c r="BT22" s="98"/>
      <c r="BU22" s="98"/>
      <c r="BV22" s="98"/>
      <c r="BW22" s="98"/>
      <c r="BX22" s="98"/>
      <c r="BY22" s="261"/>
      <c r="BZ22" s="98"/>
      <c r="CA22" s="261"/>
      <c r="CB22" s="98"/>
      <c r="CC22" s="98"/>
      <c r="CD22" s="98"/>
      <c r="CE22" s="98"/>
      <c r="CF22" s="98"/>
      <c r="CG22" s="98"/>
      <c r="CH22" s="98"/>
      <c r="CI22" s="98"/>
      <c r="CJ22" s="98"/>
      <c r="CK22" s="98"/>
      <c r="CL22" s="98"/>
      <c r="CM22" s="98"/>
      <c r="CN22" s="98"/>
      <c r="CO22" s="98"/>
      <c r="CP22" s="98"/>
      <c r="CQ22" s="98"/>
      <c r="CR22" s="98"/>
      <c r="CS22" s="98"/>
      <c r="CT22" s="274"/>
      <c r="CU22" s="274"/>
      <c r="CV22" s="98"/>
      <c r="CW22" s="98"/>
      <c r="CX22" s="98"/>
      <c r="CY22" s="98"/>
      <c r="CZ22" s="98"/>
      <c r="DA22" s="261" t="str">
        <f t="shared" si="1"/>
        <v/>
      </c>
      <c r="DB22" s="261" t="str">
        <f t="shared" si="2"/>
        <v/>
      </c>
      <c r="DC22" s="261" t="str">
        <f t="shared" si="3"/>
        <v/>
      </c>
      <c r="DD22" s="261" t="str">
        <f t="shared" si="4"/>
        <v/>
      </c>
      <c r="DE22" s="98"/>
      <c r="DF22" s="98" t="str">
        <f t="shared" si="5"/>
        <v/>
      </c>
      <c r="DG22" s="98" t="str">
        <f>IF(DF22="","",CONCATENATE(競技者データ入力シート!D28,競技者データ入力シート!E28))</f>
        <v/>
      </c>
      <c r="DH22" s="98" t="str">
        <f t="shared" si="6"/>
        <v/>
      </c>
      <c r="DI22" s="98" t="str">
        <f>IF(DH22="","",CONCATENATE(競技者データ入力シート!D28,競技者データ入力シート!E28))</f>
        <v/>
      </c>
    </row>
    <row r="23" spans="1:113" ht="12.9" customHeight="1">
      <c r="A23" s="98"/>
      <c r="B23" s="98" t="str">
        <f>IF(競技者データ入力シート!$S$2="","",競技者データ入力シート!$S$2)</f>
        <v/>
      </c>
      <c r="C23" s="98" t="str">
        <f>IF(競技者データ入力シート!$D29="","",競技者データ入力シート!$S$3)</f>
        <v/>
      </c>
      <c r="D23" s="98" t="str">
        <f>IF(競技者データ入力シート!D29="","",競技者データ入力シート!B29)</f>
        <v/>
      </c>
      <c r="E23" s="98" t="str">
        <f>IF(競技者データ入力シート!D29="","",C23&amp;D23)</f>
        <v/>
      </c>
      <c r="F23" s="98" t="str">
        <f>IF(競技者データ入力シート!D29="","",競技者データ入力シート!$S$2)</f>
        <v/>
      </c>
      <c r="G23" s="98"/>
      <c r="H23" s="98"/>
      <c r="I23" s="98" t="str">
        <f>ASC(IF(競技者データ入力シート!D29="","",競技者データ入力シート!C29))</f>
        <v/>
      </c>
      <c r="J23" s="98" t="str">
        <f>IF(競技者データ入力シート!D29="","",TRIM(競技者データ入力シート!D29)&amp;" "&amp;(TRIM(競技者データ入力シート!E29)))</f>
        <v/>
      </c>
      <c r="K23" s="98" t="str">
        <f>ASC(IF(競技者データ入力シート!F29="","",TRIM(競技者データ入力シート!F29)&amp;" "&amp;(TRIM(競技者データ入力シート!G29))))</f>
        <v/>
      </c>
      <c r="L23" s="98" t="str">
        <f t="shared" si="0"/>
        <v/>
      </c>
      <c r="M23" s="98" t="str">
        <f>ASC(IF(競技者データ入力シート!H29="","",競技者データ入力シート!H29))</f>
        <v/>
      </c>
      <c r="N23" s="98" t="str">
        <f>ASC(IF(競技者データ入力シート!P29="","",競技者データ入力シート!P29))</f>
        <v/>
      </c>
      <c r="O23" s="261" t="str">
        <f>IF(競技者データ入力シート!J29="","",競技者データ入力シート!J29)</f>
        <v/>
      </c>
      <c r="P23" s="261" t="str">
        <f>ASC(IF(競技者データ入力シート!K29="","",競技者データ入力シート!K29))</f>
        <v/>
      </c>
      <c r="Q23" s="98" t="str">
        <f>ASC(IF(競技者データ入力シート!L29="","",競技者データ入力シート!L29))</f>
        <v/>
      </c>
      <c r="R23" s="98" t="str">
        <f>ASC(IF(競技者データ入力シート!M29="","",競技者データ入力シート!M29))</f>
        <v/>
      </c>
      <c r="S23" s="98" t="str">
        <f>IF(競技者データ入力シート!O29="","",競技者データ入力シート!O29)</f>
        <v/>
      </c>
      <c r="T23" s="98" t="str">
        <f>ASC(IF(競技者データ入力シート!N29="","",競技者データ入力シート!N29))</f>
        <v/>
      </c>
      <c r="U23" s="261" t="str">
        <f>IF($O23="","",IF($O23="男",IFERROR(VLOOKUP(競技者データ入力シート!Q29,データ!$B$2:$C$80,2,FALSE),""),IF($O23="女",IFERROR(VLOOKUP(競技者データ入力シート!Q29,データ!$F$2:$G$80,2,FALSE),""))))</f>
        <v/>
      </c>
      <c r="V23" s="274" t="str">
        <f>ASC(IF(競技者データ入力シート!Q29="","",競技者データ入力シート!R29))</f>
        <v/>
      </c>
      <c r="W23" s="98"/>
      <c r="X23" s="98"/>
      <c r="Y23" s="261"/>
      <c r="Z23" s="98"/>
      <c r="AA23" s="98"/>
      <c r="AB23" s="98"/>
      <c r="AC23" s="261"/>
      <c r="AD23" s="98"/>
      <c r="AE23" s="98"/>
      <c r="AF23" s="98"/>
      <c r="AG23" s="261"/>
      <c r="AH23" s="98"/>
      <c r="AI23" s="98"/>
      <c r="AJ23" s="98"/>
      <c r="AK23" s="98"/>
      <c r="AL23" s="98"/>
      <c r="AM23" s="98"/>
      <c r="AN23" s="98"/>
      <c r="AO23" s="261"/>
      <c r="AP23" s="261"/>
      <c r="AQ23" s="260"/>
      <c r="AR23" s="260"/>
      <c r="AS23" s="260"/>
      <c r="AT23" s="260"/>
      <c r="AU23" s="260"/>
      <c r="AV23" s="260"/>
      <c r="AW23" s="261"/>
      <c r="AX23" s="261"/>
      <c r="AY23" s="260"/>
      <c r="AZ23" s="261"/>
      <c r="BA23" s="261"/>
      <c r="BB23" s="98"/>
      <c r="BC23" s="260"/>
      <c r="BD23" s="260"/>
      <c r="BE23" s="260"/>
      <c r="BF23" s="260"/>
      <c r="BG23" s="260"/>
      <c r="BH23" s="260"/>
      <c r="BI23" s="260"/>
      <c r="BJ23" s="260"/>
      <c r="BK23" s="260"/>
      <c r="BL23" s="261"/>
      <c r="BM23" s="260"/>
      <c r="BN23" s="98" t="str">
        <f>IF(U23="","",(VLOOKUP(U23,データ!$P$2:$Q$25,2,FALSE)))</f>
        <v/>
      </c>
      <c r="BO23" s="98" t="str">
        <f>IF(Y23="","",VLOOKUP(Y23,データ!$P$2:$Q$14,2,FALSE))</f>
        <v/>
      </c>
      <c r="BP23" s="98"/>
      <c r="BQ23" s="98"/>
      <c r="BR23" s="98"/>
      <c r="BS23" s="98"/>
      <c r="BT23" s="98"/>
      <c r="BU23" s="98"/>
      <c r="BV23" s="98"/>
      <c r="BW23" s="98"/>
      <c r="BX23" s="98"/>
      <c r="BY23" s="261"/>
      <c r="BZ23" s="98"/>
      <c r="CA23" s="261"/>
      <c r="CB23" s="98"/>
      <c r="CC23" s="98"/>
      <c r="CD23" s="98"/>
      <c r="CE23" s="98"/>
      <c r="CF23" s="98"/>
      <c r="CG23" s="98"/>
      <c r="CH23" s="98"/>
      <c r="CI23" s="98"/>
      <c r="CJ23" s="98"/>
      <c r="CK23" s="98"/>
      <c r="CL23" s="98"/>
      <c r="CM23" s="98"/>
      <c r="CN23" s="98"/>
      <c r="CO23" s="98"/>
      <c r="CP23" s="98"/>
      <c r="CQ23" s="98"/>
      <c r="CR23" s="98"/>
      <c r="CS23" s="98"/>
      <c r="CT23" s="274"/>
      <c r="CU23" s="274"/>
      <c r="CV23" s="98"/>
      <c r="CW23" s="98"/>
      <c r="CX23" s="98"/>
      <c r="CY23" s="98"/>
      <c r="CZ23" s="98"/>
      <c r="DA23" s="261" t="str">
        <f t="shared" si="1"/>
        <v/>
      </c>
      <c r="DB23" s="261" t="str">
        <f t="shared" si="2"/>
        <v/>
      </c>
      <c r="DC23" s="261" t="str">
        <f t="shared" si="3"/>
        <v/>
      </c>
      <c r="DD23" s="261" t="str">
        <f t="shared" si="4"/>
        <v/>
      </c>
      <c r="DE23" s="98"/>
      <c r="DF23" s="98" t="str">
        <f t="shared" si="5"/>
        <v/>
      </c>
      <c r="DG23" s="98" t="str">
        <f>IF(DF23="","",CONCATENATE(競技者データ入力シート!D29,競技者データ入力シート!E29))</f>
        <v/>
      </c>
      <c r="DH23" s="98" t="str">
        <f t="shared" si="6"/>
        <v/>
      </c>
      <c r="DI23" s="98" t="str">
        <f>IF(DH23="","",CONCATENATE(競技者データ入力シート!D29,競技者データ入力シート!E29))</f>
        <v/>
      </c>
    </row>
    <row r="24" spans="1:113" ht="12.9" customHeight="1">
      <c r="A24" s="98"/>
      <c r="B24" s="98" t="str">
        <f>IF(競技者データ入力シート!$S$2="","",競技者データ入力シート!$S$2)</f>
        <v/>
      </c>
      <c r="C24" s="98" t="str">
        <f>IF(競技者データ入力シート!$D30="","",競技者データ入力シート!$S$3)</f>
        <v/>
      </c>
      <c r="D24" s="98" t="str">
        <f>IF(競技者データ入力シート!D30="","",競技者データ入力シート!B30)</f>
        <v/>
      </c>
      <c r="E24" s="98" t="str">
        <f>IF(競技者データ入力シート!D30="","",C24&amp;D24)</f>
        <v/>
      </c>
      <c r="F24" s="98" t="str">
        <f>IF(競技者データ入力シート!D30="","",競技者データ入力シート!$S$2)</f>
        <v/>
      </c>
      <c r="G24" s="98"/>
      <c r="H24" s="98"/>
      <c r="I24" s="98" t="str">
        <f>ASC(IF(競技者データ入力シート!D30="","",競技者データ入力シート!C30))</f>
        <v/>
      </c>
      <c r="J24" s="98" t="str">
        <f>IF(競技者データ入力シート!D30="","",TRIM(競技者データ入力シート!D30)&amp;" "&amp;(TRIM(競技者データ入力シート!E30)))</f>
        <v/>
      </c>
      <c r="K24" s="98" t="str">
        <f>ASC(IF(競技者データ入力シート!F30="","",TRIM(競技者データ入力シート!F30)&amp;" "&amp;(TRIM(競技者データ入力シート!G30))))</f>
        <v/>
      </c>
      <c r="L24" s="98" t="str">
        <f t="shared" si="0"/>
        <v/>
      </c>
      <c r="M24" s="98" t="str">
        <f>ASC(IF(競技者データ入力シート!H30="","",競技者データ入力シート!H30))</f>
        <v/>
      </c>
      <c r="N24" s="98" t="str">
        <f>ASC(IF(競技者データ入力シート!P30="","",競技者データ入力シート!P30))</f>
        <v/>
      </c>
      <c r="O24" s="261" t="str">
        <f>IF(競技者データ入力シート!J30="","",競技者データ入力シート!J30)</f>
        <v/>
      </c>
      <c r="P24" s="261" t="str">
        <f>ASC(IF(競技者データ入力シート!K30="","",競技者データ入力シート!K30))</f>
        <v/>
      </c>
      <c r="Q24" s="98" t="str">
        <f>ASC(IF(競技者データ入力シート!L30="","",競技者データ入力シート!L30))</f>
        <v/>
      </c>
      <c r="R24" s="98" t="str">
        <f>ASC(IF(競技者データ入力シート!M30="","",競技者データ入力シート!M30))</f>
        <v/>
      </c>
      <c r="S24" s="98" t="str">
        <f>IF(競技者データ入力シート!O30="","",競技者データ入力シート!O30)</f>
        <v/>
      </c>
      <c r="T24" s="98" t="str">
        <f>ASC(IF(競技者データ入力シート!N30="","",競技者データ入力シート!N30))</f>
        <v/>
      </c>
      <c r="U24" s="261" t="str">
        <f>IF($O24="","",IF($O24="男",IFERROR(VLOOKUP(競技者データ入力シート!Q30,データ!$B$2:$C$80,2,FALSE),""),IF($O24="女",IFERROR(VLOOKUP(競技者データ入力シート!Q30,データ!$F$2:$G$80,2,FALSE),""))))</f>
        <v/>
      </c>
      <c r="V24" s="274" t="str">
        <f>ASC(IF(競技者データ入力シート!Q30="","",競技者データ入力シート!R30))</f>
        <v/>
      </c>
      <c r="W24" s="98"/>
      <c r="X24" s="98"/>
      <c r="Y24" s="261"/>
      <c r="Z24" s="98"/>
      <c r="AA24" s="98"/>
      <c r="AB24" s="98"/>
      <c r="AC24" s="261"/>
      <c r="AD24" s="98"/>
      <c r="AE24" s="98"/>
      <c r="AF24" s="98"/>
      <c r="AG24" s="261"/>
      <c r="AH24" s="98"/>
      <c r="AI24" s="98"/>
      <c r="AJ24" s="98"/>
      <c r="AK24" s="98"/>
      <c r="AL24" s="98"/>
      <c r="AM24" s="98"/>
      <c r="AN24" s="98"/>
      <c r="AO24" s="261"/>
      <c r="AP24" s="261"/>
      <c r="AQ24" s="260"/>
      <c r="AR24" s="260"/>
      <c r="AS24" s="260"/>
      <c r="AT24" s="260"/>
      <c r="AU24" s="260"/>
      <c r="AV24" s="260"/>
      <c r="AW24" s="261"/>
      <c r="AX24" s="261"/>
      <c r="AY24" s="260"/>
      <c r="AZ24" s="261"/>
      <c r="BA24" s="261"/>
      <c r="BB24" s="98"/>
      <c r="BC24" s="260"/>
      <c r="BD24" s="260"/>
      <c r="BE24" s="260"/>
      <c r="BF24" s="260"/>
      <c r="BG24" s="260"/>
      <c r="BH24" s="260"/>
      <c r="BI24" s="260"/>
      <c r="BJ24" s="260"/>
      <c r="BK24" s="260"/>
      <c r="BL24" s="261"/>
      <c r="BM24" s="260"/>
      <c r="BN24" s="98" t="str">
        <f>IF(U24="","",(VLOOKUP(U24,データ!$P$2:$Q$25,2,FALSE)))</f>
        <v/>
      </c>
      <c r="BO24" s="98" t="str">
        <f>IF(Y24="","",VLOOKUP(Y24,データ!$P$2:$Q$14,2,FALSE))</f>
        <v/>
      </c>
      <c r="BP24" s="98"/>
      <c r="BQ24" s="98"/>
      <c r="BR24" s="98"/>
      <c r="BS24" s="98"/>
      <c r="BT24" s="98"/>
      <c r="BU24" s="98"/>
      <c r="BV24" s="98"/>
      <c r="BW24" s="98"/>
      <c r="BX24" s="98"/>
      <c r="BY24" s="261"/>
      <c r="BZ24" s="98"/>
      <c r="CA24" s="261"/>
      <c r="CB24" s="98"/>
      <c r="CC24" s="98"/>
      <c r="CD24" s="98"/>
      <c r="CE24" s="98"/>
      <c r="CF24" s="98"/>
      <c r="CG24" s="98"/>
      <c r="CH24" s="98"/>
      <c r="CI24" s="98"/>
      <c r="CJ24" s="98"/>
      <c r="CK24" s="98"/>
      <c r="CL24" s="98"/>
      <c r="CM24" s="98"/>
      <c r="CN24" s="98"/>
      <c r="CO24" s="98"/>
      <c r="CP24" s="98"/>
      <c r="CQ24" s="98"/>
      <c r="CR24" s="98"/>
      <c r="CS24" s="98"/>
      <c r="CT24" s="274"/>
      <c r="CU24" s="274"/>
      <c r="CV24" s="98"/>
      <c r="CW24" s="98"/>
      <c r="CX24" s="98"/>
      <c r="CY24" s="98"/>
      <c r="CZ24" s="98"/>
      <c r="DA24" s="261" t="str">
        <f t="shared" si="1"/>
        <v/>
      </c>
      <c r="DB24" s="261" t="str">
        <f t="shared" si="2"/>
        <v/>
      </c>
      <c r="DC24" s="261" t="str">
        <f t="shared" si="3"/>
        <v/>
      </c>
      <c r="DD24" s="261" t="str">
        <f t="shared" si="4"/>
        <v/>
      </c>
      <c r="DE24" s="98"/>
      <c r="DF24" s="98" t="str">
        <f t="shared" si="5"/>
        <v/>
      </c>
      <c r="DG24" s="98" t="str">
        <f>IF(DF24="","",CONCATENATE(競技者データ入力シート!D30,競技者データ入力シート!E30))</f>
        <v/>
      </c>
      <c r="DH24" s="98" t="str">
        <f t="shared" si="6"/>
        <v/>
      </c>
      <c r="DI24" s="98" t="str">
        <f>IF(DH24="","",CONCATENATE(競技者データ入力シート!D30,競技者データ入力シート!E30))</f>
        <v/>
      </c>
    </row>
    <row r="25" spans="1:113" ht="12.9" customHeight="1">
      <c r="A25" s="98"/>
      <c r="B25" s="98" t="str">
        <f>IF(競技者データ入力シート!$S$2="","",競技者データ入力シート!$S$2)</f>
        <v/>
      </c>
      <c r="C25" s="98" t="str">
        <f>IF(競技者データ入力シート!$D31="","",競技者データ入力シート!$S$3)</f>
        <v/>
      </c>
      <c r="D25" s="98" t="str">
        <f>IF(競技者データ入力シート!D31="","",競技者データ入力シート!B31)</f>
        <v/>
      </c>
      <c r="E25" s="98" t="str">
        <f>IF(競技者データ入力シート!D31="","",C25&amp;D25)</f>
        <v/>
      </c>
      <c r="F25" s="98" t="str">
        <f>IF(競技者データ入力シート!D31="","",競技者データ入力シート!$S$2)</f>
        <v/>
      </c>
      <c r="G25" s="98"/>
      <c r="H25" s="98"/>
      <c r="I25" s="98" t="str">
        <f>ASC(IF(競技者データ入力シート!D31="","",競技者データ入力シート!C31))</f>
        <v/>
      </c>
      <c r="J25" s="98" t="str">
        <f>IF(競技者データ入力シート!D31="","",TRIM(競技者データ入力シート!D31)&amp;" "&amp;(TRIM(競技者データ入力シート!E31)))</f>
        <v/>
      </c>
      <c r="K25" s="98" t="str">
        <f>ASC(IF(競技者データ入力シート!F31="","",TRIM(競技者データ入力シート!F31)&amp;" "&amp;(TRIM(競技者データ入力シート!G31))))</f>
        <v/>
      </c>
      <c r="L25" s="98" t="str">
        <f t="shared" si="0"/>
        <v/>
      </c>
      <c r="M25" s="98" t="str">
        <f>ASC(IF(競技者データ入力シート!H31="","",競技者データ入力シート!H31))</f>
        <v/>
      </c>
      <c r="N25" s="98" t="str">
        <f>ASC(IF(競技者データ入力シート!P31="","",競技者データ入力シート!P31))</f>
        <v/>
      </c>
      <c r="O25" s="261" t="str">
        <f>IF(競技者データ入力シート!J31="","",競技者データ入力シート!J31)</f>
        <v/>
      </c>
      <c r="P25" s="261" t="str">
        <f>ASC(IF(競技者データ入力シート!K31="","",競技者データ入力シート!K31))</f>
        <v/>
      </c>
      <c r="Q25" s="98" t="str">
        <f>ASC(IF(競技者データ入力シート!L31="","",競技者データ入力シート!L31))</f>
        <v/>
      </c>
      <c r="R25" s="98" t="str">
        <f>ASC(IF(競技者データ入力シート!M31="","",競技者データ入力シート!M31))</f>
        <v/>
      </c>
      <c r="S25" s="98" t="str">
        <f>IF(競技者データ入力シート!O31="","",競技者データ入力シート!O31)</f>
        <v/>
      </c>
      <c r="T25" s="98" t="str">
        <f>ASC(IF(競技者データ入力シート!N31="","",競技者データ入力シート!N31))</f>
        <v/>
      </c>
      <c r="U25" s="261" t="str">
        <f>IF($O25="","",IF($O25="男",IFERROR(VLOOKUP(競技者データ入力シート!Q31,データ!$B$2:$C$80,2,FALSE),""),IF($O25="女",IFERROR(VLOOKUP(競技者データ入力シート!Q31,データ!$F$2:$G$80,2,FALSE),""))))</f>
        <v/>
      </c>
      <c r="V25" s="274" t="str">
        <f>ASC(IF(競技者データ入力シート!Q31="","",競技者データ入力シート!R31))</f>
        <v/>
      </c>
      <c r="W25" s="98"/>
      <c r="X25" s="98"/>
      <c r="Y25" s="261"/>
      <c r="Z25" s="98"/>
      <c r="AA25" s="98"/>
      <c r="AB25" s="98"/>
      <c r="AC25" s="261"/>
      <c r="AD25" s="98"/>
      <c r="AE25" s="98"/>
      <c r="AF25" s="98"/>
      <c r="AG25" s="261"/>
      <c r="AH25" s="98"/>
      <c r="AI25" s="98"/>
      <c r="AJ25" s="98"/>
      <c r="AK25" s="98"/>
      <c r="AL25" s="98"/>
      <c r="AM25" s="98"/>
      <c r="AN25" s="98"/>
      <c r="AO25" s="261"/>
      <c r="AP25" s="261"/>
      <c r="AQ25" s="260"/>
      <c r="AR25" s="260"/>
      <c r="AS25" s="260"/>
      <c r="AT25" s="260"/>
      <c r="AU25" s="260"/>
      <c r="AV25" s="260"/>
      <c r="AW25" s="261"/>
      <c r="AX25" s="261"/>
      <c r="AY25" s="260"/>
      <c r="AZ25" s="261"/>
      <c r="BA25" s="261"/>
      <c r="BB25" s="98"/>
      <c r="BC25" s="260"/>
      <c r="BD25" s="260"/>
      <c r="BE25" s="260"/>
      <c r="BF25" s="260"/>
      <c r="BG25" s="260"/>
      <c r="BH25" s="260"/>
      <c r="BI25" s="260"/>
      <c r="BJ25" s="260"/>
      <c r="BK25" s="260"/>
      <c r="BL25" s="261"/>
      <c r="BM25" s="260"/>
      <c r="BN25" s="98" t="str">
        <f>IF(U25="","",(VLOOKUP(U25,データ!$P$2:$Q$25,2,FALSE)))</f>
        <v/>
      </c>
      <c r="BO25" s="98" t="str">
        <f>IF(Y25="","",VLOOKUP(Y25,データ!$P$2:$Q$14,2,FALSE))</f>
        <v/>
      </c>
      <c r="BP25" s="98"/>
      <c r="BQ25" s="98"/>
      <c r="BR25" s="98"/>
      <c r="BS25" s="98"/>
      <c r="BT25" s="98"/>
      <c r="BU25" s="98"/>
      <c r="BV25" s="98"/>
      <c r="BW25" s="98"/>
      <c r="BX25" s="98"/>
      <c r="BY25" s="261"/>
      <c r="BZ25" s="98"/>
      <c r="CA25" s="261"/>
      <c r="CB25" s="98"/>
      <c r="CC25" s="98"/>
      <c r="CD25" s="98"/>
      <c r="CE25" s="98"/>
      <c r="CF25" s="98"/>
      <c r="CG25" s="98"/>
      <c r="CH25" s="98"/>
      <c r="CI25" s="98"/>
      <c r="CJ25" s="98"/>
      <c r="CK25" s="98"/>
      <c r="CL25" s="98"/>
      <c r="CM25" s="98"/>
      <c r="CN25" s="98"/>
      <c r="CO25" s="98"/>
      <c r="CP25" s="98"/>
      <c r="CQ25" s="98"/>
      <c r="CR25" s="98"/>
      <c r="CS25" s="98"/>
      <c r="CT25" s="274"/>
      <c r="CU25" s="274"/>
      <c r="CV25" s="98"/>
      <c r="CW25" s="98"/>
      <c r="CX25" s="98"/>
      <c r="CY25" s="98"/>
      <c r="CZ25" s="98"/>
      <c r="DA25" s="261" t="str">
        <f t="shared" si="1"/>
        <v/>
      </c>
      <c r="DB25" s="261" t="str">
        <f t="shared" si="2"/>
        <v/>
      </c>
      <c r="DC25" s="261" t="str">
        <f t="shared" si="3"/>
        <v/>
      </c>
      <c r="DD25" s="261" t="str">
        <f t="shared" si="4"/>
        <v/>
      </c>
      <c r="DE25" s="98"/>
      <c r="DF25" s="98" t="str">
        <f t="shared" si="5"/>
        <v/>
      </c>
      <c r="DG25" s="98" t="str">
        <f>IF(DF25="","",CONCATENATE(競技者データ入力シート!D31,競技者データ入力シート!E31))</f>
        <v/>
      </c>
      <c r="DH25" s="98" t="str">
        <f t="shared" si="6"/>
        <v/>
      </c>
      <c r="DI25" s="98" t="str">
        <f>IF(DH25="","",CONCATENATE(競技者データ入力シート!D31,競技者データ入力シート!E31))</f>
        <v/>
      </c>
    </row>
    <row r="26" spans="1:113" ht="12.9" customHeight="1">
      <c r="A26" s="98"/>
      <c r="B26" s="98" t="str">
        <f>IF(競技者データ入力シート!$S$2="","",競技者データ入力シート!$S$2)</f>
        <v/>
      </c>
      <c r="C26" s="98" t="str">
        <f>IF(競技者データ入力シート!$D32="","",競技者データ入力シート!$S$3)</f>
        <v/>
      </c>
      <c r="D26" s="98" t="str">
        <f>IF(競技者データ入力シート!D32="","",競技者データ入力シート!B32)</f>
        <v/>
      </c>
      <c r="E26" s="98" t="str">
        <f>IF(競技者データ入力シート!D32="","",C26&amp;D26)</f>
        <v/>
      </c>
      <c r="F26" s="98" t="str">
        <f>IF(競技者データ入力シート!D32="","",競技者データ入力シート!$S$2)</f>
        <v/>
      </c>
      <c r="G26" s="98"/>
      <c r="H26" s="98"/>
      <c r="I26" s="98" t="str">
        <f>ASC(IF(競技者データ入力シート!D32="","",競技者データ入力シート!C32))</f>
        <v/>
      </c>
      <c r="J26" s="98" t="str">
        <f>IF(競技者データ入力シート!D32="","",TRIM(競技者データ入力シート!D32)&amp;" "&amp;(TRIM(競技者データ入力シート!E32)))</f>
        <v/>
      </c>
      <c r="K26" s="98" t="str">
        <f>ASC(IF(競技者データ入力シート!F32="","",TRIM(競技者データ入力シート!F32)&amp;" "&amp;(TRIM(競技者データ入力シート!G32))))</f>
        <v/>
      </c>
      <c r="L26" s="98" t="str">
        <f t="shared" si="0"/>
        <v/>
      </c>
      <c r="M26" s="98" t="str">
        <f>ASC(IF(競技者データ入力シート!H32="","",競技者データ入力シート!H32))</f>
        <v/>
      </c>
      <c r="N26" s="98" t="str">
        <f>ASC(IF(競技者データ入力シート!P32="","",競技者データ入力シート!P32))</f>
        <v/>
      </c>
      <c r="O26" s="261" t="str">
        <f>IF(競技者データ入力シート!J32="","",競技者データ入力シート!J32)</f>
        <v/>
      </c>
      <c r="P26" s="261" t="str">
        <f>ASC(IF(競技者データ入力シート!K32="","",競技者データ入力シート!K32))</f>
        <v/>
      </c>
      <c r="Q26" s="98" t="str">
        <f>ASC(IF(競技者データ入力シート!L32="","",競技者データ入力シート!L32))</f>
        <v/>
      </c>
      <c r="R26" s="98" t="str">
        <f>ASC(IF(競技者データ入力シート!M32="","",競技者データ入力シート!M32))</f>
        <v/>
      </c>
      <c r="S26" s="98" t="str">
        <f>IF(競技者データ入力シート!O32="","",競技者データ入力シート!O32)</f>
        <v/>
      </c>
      <c r="T26" s="98" t="str">
        <f>ASC(IF(競技者データ入力シート!N32="","",競技者データ入力シート!N32))</f>
        <v/>
      </c>
      <c r="U26" s="261" t="str">
        <f>IF($O26="","",IF($O26="男",IFERROR(VLOOKUP(競技者データ入力シート!Q32,データ!$B$2:$C$80,2,FALSE),""),IF($O26="女",IFERROR(VLOOKUP(競技者データ入力シート!Q32,データ!$F$2:$G$80,2,FALSE),""))))</f>
        <v/>
      </c>
      <c r="V26" s="274" t="str">
        <f>ASC(IF(競技者データ入力シート!Q32="","",競技者データ入力シート!R32))</f>
        <v/>
      </c>
      <c r="W26" s="98"/>
      <c r="X26" s="98"/>
      <c r="Y26" s="261"/>
      <c r="Z26" s="98"/>
      <c r="AA26" s="98"/>
      <c r="AB26" s="98"/>
      <c r="AC26" s="261"/>
      <c r="AD26" s="98"/>
      <c r="AE26" s="98"/>
      <c r="AF26" s="98"/>
      <c r="AG26" s="261"/>
      <c r="AH26" s="98"/>
      <c r="AI26" s="98"/>
      <c r="AJ26" s="98"/>
      <c r="AK26" s="98"/>
      <c r="AL26" s="98"/>
      <c r="AM26" s="98"/>
      <c r="AN26" s="98"/>
      <c r="AO26" s="261"/>
      <c r="AP26" s="261"/>
      <c r="AQ26" s="260"/>
      <c r="AR26" s="260"/>
      <c r="AS26" s="260"/>
      <c r="AT26" s="260"/>
      <c r="AU26" s="260"/>
      <c r="AV26" s="260"/>
      <c r="AW26" s="261"/>
      <c r="AX26" s="261"/>
      <c r="AY26" s="260"/>
      <c r="AZ26" s="261"/>
      <c r="BA26" s="261"/>
      <c r="BB26" s="98"/>
      <c r="BC26" s="260"/>
      <c r="BD26" s="260"/>
      <c r="BE26" s="260"/>
      <c r="BF26" s="260"/>
      <c r="BG26" s="260"/>
      <c r="BH26" s="260"/>
      <c r="BI26" s="260"/>
      <c r="BJ26" s="260"/>
      <c r="BK26" s="260"/>
      <c r="BL26" s="261"/>
      <c r="BM26" s="260"/>
      <c r="BN26" s="98" t="str">
        <f>IF(U26="","",(VLOOKUP(U26,データ!$P$2:$Q$25,2,FALSE)))</f>
        <v/>
      </c>
      <c r="BO26" s="98" t="str">
        <f>IF(Y26="","",VLOOKUP(Y26,データ!$P$2:$Q$14,2,FALSE))</f>
        <v/>
      </c>
      <c r="BP26" s="98"/>
      <c r="BQ26" s="98"/>
      <c r="BR26" s="98"/>
      <c r="BS26" s="98"/>
      <c r="BT26" s="98"/>
      <c r="BU26" s="98"/>
      <c r="BV26" s="98"/>
      <c r="BW26" s="98"/>
      <c r="BX26" s="98"/>
      <c r="BY26" s="261"/>
      <c r="BZ26" s="98"/>
      <c r="CA26" s="261"/>
      <c r="CB26" s="98"/>
      <c r="CC26" s="98"/>
      <c r="CD26" s="98"/>
      <c r="CE26" s="98"/>
      <c r="CF26" s="98"/>
      <c r="CG26" s="98"/>
      <c r="CH26" s="98"/>
      <c r="CI26" s="98"/>
      <c r="CJ26" s="98"/>
      <c r="CK26" s="98"/>
      <c r="CL26" s="98"/>
      <c r="CM26" s="98"/>
      <c r="CN26" s="98"/>
      <c r="CO26" s="98"/>
      <c r="CP26" s="98"/>
      <c r="CQ26" s="98"/>
      <c r="CR26" s="98"/>
      <c r="CS26" s="98"/>
      <c r="CT26" s="274"/>
      <c r="CU26" s="274"/>
      <c r="CV26" s="98"/>
      <c r="CW26" s="98"/>
      <c r="CX26" s="98"/>
      <c r="CY26" s="98"/>
      <c r="CZ26" s="98"/>
      <c r="DA26" s="261" t="str">
        <f t="shared" si="1"/>
        <v/>
      </c>
      <c r="DB26" s="261" t="str">
        <f t="shared" si="2"/>
        <v/>
      </c>
      <c r="DC26" s="261" t="str">
        <f t="shared" si="3"/>
        <v/>
      </c>
      <c r="DD26" s="261" t="str">
        <f t="shared" si="4"/>
        <v/>
      </c>
      <c r="DE26" s="98"/>
      <c r="DF26" s="98" t="str">
        <f t="shared" si="5"/>
        <v/>
      </c>
      <c r="DG26" s="98" t="str">
        <f>IF(DF26="","",CONCATENATE(競技者データ入力シート!D32,競技者データ入力シート!E32))</f>
        <v/>
      </c>
      <c r="DH26" s="98" t="str">
        <f t="shared" si="6"/>
        <v/>
      </c>
      <c r="DI26" s="98" t="str">
        <f>IF(DH26="","",CONCATENATE(競技者データ入力シート!D32,競技者データ入力シート!E32))</f>
        <v/>
      </c>
    </row>
    <row r="27" spans="1:113" ht="12.9" customHeight="1">
      <c r="A27" s="98"/>
      <c r="B27" s="98"/>
      <c r="C27" s="98"/>
      <c r="D27" s="98"/>
      <c r="E27" s="98"/>
      <c r="F27" s="98"/>
      <c r="G27" s="98"/>
      <c r="H27" s="98"/>
      <c r="I27" s="98"/>
      <c r="J27" s="98"/>
      <c r="K27" s="98"/>
      <c r="L27" s="98"/>
      <c r="M27" s="98"/>
      <c r="N27" s="98"/>
      <c r="O27" s="261"/>
      <c r="P27" s="261"/>
      <c r="Q27" s="98"/>
      <c r="R27" s="98"/>
      <c r="S27" s="98"/>
      <c r="T27" s="98"/>
      <c r="U27" s="261"/>
      <c r="V27" s="274"/>
      <c r="W27" s="98"/>
      <c r="X27" s="98"/>
      <c r="Y27" s="261"/>
      <c r="Z27" s="98"/>
      <c r="AA27" s="98"/>
      <c r="AB27" s="98"/>
      <c r="AC27" s="261"/>
      <c r="AD27" s="98"/>
      <c r="AE27" s="98"/>
      <c r="AF27" s="98"/>
      <c r="AG27" s="261"/>
      <c r="AH27" s="98"/>
      <c r="AI27" s="98"/>
      <c r="AJ27" s="98"/>
      <c r="AK27" s="98"/>
      <c r="AL27" s="98"/>
      <c r="AM27" s="98"/>
      <c r="AN27" s="98"/>
      <c r="AO27" s="261"/>
      <c r="AP27" s="261"/>
      <c r="AQ27" s="260"/>
      <c r="AR27" s="260"/>
      <c r="AS27" s="260"/>
      <c r="AT27" s="260"/>
      <c r="AU27" s="260"/>
      <c r="AV27" s="260"/>
      <c r="AW27" s="261"/>
      <c r="AX27" s="261"/>
      <c r="AY27" s="260"/>
      <c r="AZ27" s="261"/>
      <c r="BA27" s="261"/>
      <c r="BB27" s="98"/>
      <c r="BC27" s="260"/>
      <c r="BD27" s="260"/>
      <c r="BE27" s="260"/>
      <c r="BF27" s="260"/>
      <c r="BG27" s="260"/>
      <c r="BH27" s="260"/>
      <c r="BI27" s="260"/>
      <c r="BJ27" s="260"/>
      <c r="BK27" s="260"/>
      <c r="BL27" s="261"/>
      <c r="BM27" s="260"/>
      <c r="BN27" s="98"/>
      <c r="BO27" s="98"/>
      <c r="BP27" s="98"/>
      <c r="BQ27" s="98"/>
      <c r="BR27" s="98"/>
      <c r="BS27" s="98"/>
      <c r="BT27" s="98"/>
      <c r="BU27" s="98"/>
      <c r="BV27" s="98"/>
      <c r="BW27" s="98"/>
      <c r="BX27" s="98"/>
      <c r="BY27" s="261"/>
      <c r="BZ27" s="98"/>
      <c r="CA27" s="261"/>
      <c r="CB27" s="98"/>
      <c r="CC27" s="98"/>
      <c r="CD27" s="98"/>
      <c r="CE27" s="98"/>
      <c r="CF27" s="98"/>
      <c r="CG27" s="98"/>
      <c r="CH27" s="98"/>
      <c r="CI27" s="98"/>
      <c r="CJ27" s="98"/>
      <c r="CK27" s="98"/>
      <c r="CL27" s="98"/>
      <c r="CM27" s="98"/>
      <c r="CN27" s="98"/>
      <c r="CO27" s="98"/>
      <c r="CP27" s="98"/>
      <c r="CQ27" s="98"/>
      <c r="CR27" s="98"/>
      <c r="CS27" s="98"/>
      <c r="CT27" s="274"/>
      <c r="CU27" s="274"/>
      <c r="CV27" s="98"/>
      <c r="CW27" s="98"/>
      <c r="CX27" s="98"/>
      <c r="CY27" s="98"/>
      <c r="CZ27" s="98"/>
      <c r="DA27" s="261"/>
      <c r="DB27" s="261"/>
      <c r="DC27" s="261"/>
      <c r="DD27" s="261"/>
      <c r="DE27" s="98"/>
      <c r="DF27" s="98"/>
      <c r="DG27" s="98"/>
      <c r="DH27" s="98"/>
      <c r="DI27" s="98"/>
    </row>
    <row r="28" spans="1:113" ht="12.9" customHeight="1">
      <c r="A28" s="98"/>
      <c r="B28" s="98"/>
      <c r="C28" s="98"/>
      <c r="D28" s="98"/>
      <c r="E28" s="98"/>
      <c r="F28" s="98"/>
      <c r="G28" s="98"/>
      <c r="H28" s="98"/>
      <c r="I28" s="98"/>
      <c r="J28" s="98"/>
      <c r="K28" s="98"/>
      <c r="L28" s="98"/>
      <c r="M28" s="98"/>
      <c r="N28" s="98"/>
      <c r="O28" s="261"/>
      <c r="P28" s="261"/>
      <c r="Q28" s="98"/>
      <c r="R28" s="98"/>
      <c r="S28" s="98"/>
      <c r="T28" s="98"/>
      <c r="U28" s="261"/>
      <c r="V28" s="274"/>
      <c r="W28" s="98"/>
      <c r="X28" s="98"/>
      <c r="Y28" s="261"/>
      <c r="Z28" s="98"/>
      <c r="AA28" s="98"/>
      <c r="AB28" s="98"/>
      <c r="AC28" s="261"/>
      <c r="AD28" s="98"/>
      <c r="AE28" s="98"/>
      <c r="AF28" s="98"/>
      <c r="AG28" s="261"/>
      <c r="AH28" s="98"/>
      <c r="AI28" s="98"/>
      <c r="AJ28" s="98"/>
      <c r="AK28" s="98"/>
      <c r="AL28" s="98"/>
      <c r="AM28" s="98"/>
      <c r="AN28" s="98"/>
      <c r="AO28" s="261"/>
      <c r="AP28" s="261"/>
      <c r="AQ28" s="260"/>
      <c r="AR28" s="260"/>
      <c r="AS28" s="260"/>
      <c r="AT28" s="260"/>
      <c r="AU28" s="260"/>
      <c r="AV28" s="260"/>
      <c r="AW28" s="261"/>
      <c r="AX28" s="261"/>
      <c r="AY28" s="260"/>
      <c r="AZ28" s="261"/>
      <c r="BA28" s="261"/>
      <c r="BB28" s="98"/>
      <c r="BC28" s="260"/>
      <c r="BD28" s="260"/>
      <c r="BE28" s="260"/>
      <c r="BF28" s="260"/>
      <c r="BG28" s="260"/>
      <c r="BH28" s="260"/>
      <c r="BI28" s="260"/>
      <c r="BJ28" s="260"/>
      <c r="BK28" s="260"/>
      <c r="BL28" s="261"/>
      <c r="BM28" s="260"/>
      <c r="BN28" s="98"/>
      <c r="BO28" s="98"/>
      <c r="BP28" s="98"/>
      <c r="BQ28" s="98"/>
      <c r="BR28" s="98"/>
      <c r="BS28" s="98"/>
      <c r="BT28" s="98"/>
      <c r="BU28" s="98"/>
      <c r="BV28" s="98"/>
      <c r="BW28" s="98"/>
      <c r="BX28" s="98"/>
      <c r="BY28" s="261"/>
      <c r="BZ28" s="98"/>
      <c r="CA28" s="261"/>
      <c r="CB28" s="98"/>
      <c r="CC28" s="98"/>
      <c r="CD28" s="98"/>
      <c r="CE28" s="98"/>
      <c r="CF28" s="98"/>
      <c r="CG28" s="98"/>
      <c r="CH28" s="98"/>
      <c r="CI28" s="98"/>
      <c r="CJ28" s="98"/>
      <c r="CK28" s="98"/>
      <c r="CL28" s="98"/>
      <c r="CM28" s="98"/>
      <c r="CN28" s="98"/>
      <c r="CO28" s="98"/>
      <c r="CP28" s="98"/>
      <c r="CQ28" s="98"/>
      <c r="CR28" s="98"/>
      <c r="CS28" s="98"/>
      <c r="CT28" s="274"/>
      <c r="CU28" s="274"/>
      <c r="CV28" s="98"/>
      <c r="CW28" s="98"/>
      <c r="CX28" s="98"/>
      <c r="CY28" s="98"/>
      <c r="CZ28" s="98"/>
      <c r="DA28" s="261"/>
      <c r="DB28" s="261"/>
      <c r="DC28" s="261"/>
      <c r="DD28" s="261"/>
      <c r="DE28" s="98"/>
      <c r="DF28" s="98"/>
      <c r="DG28" s="98"/>
      <c r="DH28" s="98"/>
      <c r="DI28" s="98"/>
    </row>
    <row r="29" spans="1:113" ht="12.9" customHeight="1">
      <c r="A29" s="98"/>
      <c r="B29" s="98"/>
      <c r="C29" s="98"/>
      <c r="D29" s="98"/>
      <c r="E29" s="98"/>
      <c r="F29" s="98"/>
      <c r="G29" s="98"/>
      <c r="H29" s="98"/>
      <c r="I29" s="98"/>
      <c r="J29" s="98"/>
      <c r="K29" s="98"/>
      <c r="L29" s="98"/>
      <c r="M29" s="98"/>
      <c r="N29" s="98"/>
      <c r="O29" s="261"/>
      <c r="P29" s="261"/>
      <c r="Q29" s="98"/>
      <c r="R29" s="98"/>
      <c r="S29" s="98"/>
      <c r="T29" s="98"/>
      <c r="U29" s="261"/>
      <c r="V29" s="274"/>
      <c r="W29" s="98"/>
      <c r="X29" s="98"/>
      <c r="Y29" s="261"/>
      <c r="Z29" s="98"/>
      <c r="AA29" s="98"/>
      <c r="AB29" s="98"/>
      <c r="AC29" s="261"/>
      <c r="AD29" s="98"/>
      <c r="AE29" s="98"/>
      <c r="AF29" s="98"/>
      <c r="AG29" s="261"/>
      <c r="AH29" s="98"/>
      <c r="AI29" s="98"/>
      <c r="AJ29" s="98"/>
      <c r="AK29" s="98"/>
      <c r="AL29" s="98"/>
      <c r="AM29" s="98"/>
      <c r="AN29" s="98"/>
      <c r="AO29" s="261"/>
      <c r="AP29" s="261"/>
      <c r="AQ29" s="260"/>
      <c r="AR29" s="260"/>
      <c r="AS29" s="260"/>
      <c r="AT29" s="260"/>
      <c r="AU29" s="260"/>
      <c r="AV29" s="260"/>
      <c r="AW29" s="261"/>
      <c r="AX29" s="261"/>
      <c r="AY29" s="260"/>
      <c r="AZ29" s="261"/>
      <c r="BA29" s="261"/>
      <c r="BB29" s="98"/>
      <c r="BC29" s="260"/>
      <c r="BD29" s="260"/>
      <c r="BE29" s="260"/>
      <c r="BF29" s="260"/>
      <c r="BG29" s="260"/>
      <c r="BH29" s="260"/>
      <c r="BI29" s="260"/>
      <c r="BJ29" s="260"/>
      <c r="BK29" s="260"/>
      <c r="BL29" s="261"/>
      <c r="BM29" s="260"/>
      <c r="BN29" s="98"/>
      <c r="BO29" s="98"/>
      <c r="BP29" s="98"/>
      <c r="BQ29" s="98"/>
      <c r="BR29" s="98"/>
      <c r="BS29" s="98"/>
      <c r="BT29" s="98"/>
      <c r="BU29" s="98"/>
      <c r="BV29" s="98"/>
      <c r="BW29" s="98"/>
      <c r="BX29" s="98"/>
      <c r="BY29" s="261"/>
      <c r="BZ29" s="98"/>
      <c r="CA29" s="261"/>
      <c r="CB29" s="98"/>
      <c r="CC29" s="98"/>
      <c r="CD29" s="98"/>
      <c r="CE29" s="98"/>
      <c r="CF29" s="98"/>
      <c r="CG29" s="98"/>
      <c r="CH29" s="98"/>
      <c r="CI29" s="98"/>
      <c r="CJ29" s="98"/>
      <c r="CK29" s="98"/>
      <c r="CL29" s="98"/>
      <c r="CM29" s="98"/>
      <c r="CN29" s="98"/>
      <c r="CO29" s="98"/>
      <c r="CP29" s="98"/>
      <c r="CQ29" s="98"/>
      <c r="CR29" s="98"/>
      <c r="CS29" s="98"/>
      <c r="CT29" s="274"/>
      <c r="CU29" s="274"/>
      <c r="CV29" s="98"/>
      <c r="CW29" s="98"/>
      <c r="CX29" s="98"/>
      <c r="CY29" s="98"/>
      <c r="CZ29" s="98"/>
      <c r="DA29" s="261"/>
      <c r="DB29" s="261"/>
      <c r="DC29" s="261"/>
      <c r="DD29" s="261"/>
      <c r="DE29" s="98"/>
      <c r="DF29" s="98"/>
      <c r="DG29" s="98"/>
      <c r="DH29" s="98"/>
      <c r="DI29" s="98"/>
    </row>
    <row r="30" spans="1:113" ht="12.9" customHeight="1">
      <c r="A30" s="98"/>
      <c r="B30" s="98"/>
      <c r="C30" s="98"/>
      <c r="D30" s="98"/>
      <c r="E30" s="98"/>
      <c r="F30" s="98"/>
      <c r="G30" s="98"/>
      <c r="H30" s="98"/>
      <c r="I30" s="98"/>
      <c r="J30" s="98"/>
      <c r="K30" s="98"/>
      <c r="L30" s="98"/>
      <c r="M30" s="98"/>
      <c r="N30" s="98"/>
      <c r="O30" s="261"/>
      <c r="P30" s="261"/>
      <c r="Q30" s="98"/>
      <c r="R30" s="98"/>
      <c r="S30" s="98"/>
      <c r="T30" s="98"/>
      <c r="U30" s="261"/>
      <c r="V30" s="274"/>
      <c r="W30" s="98"/>
      <c r="X30" s="98"/>
      <c r="Y30" s="261"/>
      <c r="Z30" s="98"/>
      <c r="AA30" s="98"/>
      <c r="AB30" s="98"/>
      <c r="AC30" s="261"/>
      <c r="AD30" s="98"/>
      <c r="AE30" s="98"/>
      <c r="AF30" s="98"/>
      <c r="AG30" s="261"/>
      <c r="AH30" s="98"/>
      <c r="AI30" s="98"/>
      <c r="AJ30" s="98"/>
      <c r="AK30" s="98"/>
      <c r="AL30" s="98"/>
      <c r="AM30" s="98"/>
      <c r="AN30" s="98"/>
      <c r="AO30" s="261"/>
      <c r="AP30" s="261"/>
      <c r="AQ30" s="260"/>
      <c r="AR30" s="260"/>
      <c r="AS30" s="260"/>
      <c r="AT30" s="260"/>
      <c r="AU30" s="260"/>
      <c r="AV30" s="260"/>
      <c r="AW30" s="261"/>
      <c r="AX30" s="261"/>
      <c r="AY30" s="260"/>
      <c r="AZ30" s="261"/>
      <c r="BA30" s="261"/>
      <c r="BB30" s="98"/>
      <c r="BC30" s="260"/>
      <c r="BD30" s="260"/>
      <c r="BE30" s="260"/>
      <c r="BF30" s="260"/>
      <c r="BG30" s="260"/>
      <c r="BH30" s="260"/>
      <c r="BI30" s="260"/>
      <c r="BJ30" s="260"/>
      <c r="BK30" s="260"/>
      <c r="BL30" s="261"/>
      <c r="BM30" s="260"/>
      <c r="BN30" s="98"/>
      <c r="BO30" s="98"/>
      <c r="BP30" s="98"/>
      <c r="BQ30" s="98"/>
      <c r="BR30" s="98"/>
      <c r="BS30" s="98"/>
      <c r="BT30" s="98"/>
      <c r="BU30" s="98"/>
      <c r="BV30" s="98"/>
      <c r="BW30" s="98"/>
      <c r="BX30" s="98"/>
      <c r="BY30" s="261"/>
      <c r="BZ30" s="98"/>
      <c r="CA30" s="261"/>
      <c r="CB30" s="98"/>
      <c r="CC30" s="98"/>
      <c r="CD30" s="98"/>
      <c r="CE30" s="98"/>
      <c r="CF30" s="98"/>
      <c r="CG30" s="98"/>
      <c r="CH30" s="98"/>
      <c r="CI30" s="98"/>
      <c r="CJ30" s="98"/>
      <c r="CK30" s="98"/>
      <c r="CL30" s="98"/>
      <c r="CM30" s="98"/>
      <c r="CN30" s="98"/>
      <c r="CO30" s="98"/>
      <c r="CP30" s="98"/>
      <c r="CQ30" s="98"/>
      <c r="CR30" s="98"/>
      <c r="CS30" s="98"/>
      <c r="CT30" s="274"/>
      <c r="CU30" s="274"/>
      <c r="CV30" s="98"/>
      <c r="CW30" s="98"/>
      <c r="CX30" s="98"/>
      <c r="CY30" s="98"/>
      <c r="CZ30" s="98"/>
      <c r="DA30" s="261"/>
      <c r="DB30" s="261"/>
      <c r="DC30" s="261"/>
      <c r="DD30" s="261"/>
      <c r="DE30" s="98"/>
      <c r="DF30" s="98"/>
      <c r="DG30" s="98"/>
      <c r="DH30" s="98"/>
      <c r="DI30" s="98"/>
    </row>
    <row r="31" spans="1:113" ht="12.9" customHeight="1">
      <c r="A31" s="98"/>
      <c r="B31" s="98"/>
      <c r="C31" s="98"/>
      <c r="D31" s="98"/>
      <c r="E31" s="98"/>
      <c r="F31" s="98"/>
      <c r="G31" s="98"/>
      <c r="H31" s="98"/>
      <c r="I31" s="98"/>
      <c r="J31" s="98"/>
      <c r="K31" s="98"/>
      <c r="L31" s="98"/>
      <c r="M31" s="98"/>
      <c r="N31" s="98"/>
      <c r="O31" s="261"/>
      <c r="P31" s="261"/>
      <c r="Q31" s="98"/>
      <c r="R31" s="98"/>
      <c r="S31" s="98"/>
      <c r="T31" s="98"/>
      <c r="U31" s="261"/>
      <c r="V31" s="274"/>
      <c r="W31" s="98"/>
      <c r="X31" s="98"/>
      <c r="Y31" s="261"/>
      <c r="Z31" s="98"/>
      <c r="AA31" s="98"/>
      <c r="AB31" s="98"/>
      <c r="AC31" s="261"/>
      <c r="AD31" s="98"/>
      <c r="AE31" s="98"/>
      <c r="AF31" s="98"/>
      <c r="AG31" s="261"/>
      <c r="AH31" s="98"/>
      <c r="AI31" s="98"/>
      <c r="AJ31" s="98"/>
      <c r="AK31" s="98"/>
      <c r="AL31" s="98"/>
      <c r="AM31" s="98"/>
      <c r="AN31" s="98"/>
      <c r="AO31" s="261"/>
      <c r="AP31" s="261"/>
      <c r="AQ31" s="260"/>
      <c r="AR31" s="260"/>
      <c r="AS31" s="260"/>
      <c r="AT31" s="260"/>
      <c r="AU31" s="260"/>
      <c r="AV31" s="260"/>
      <c r="AW31" s="261"/>
      <c r="AX31" s="261"/>
      <c r="AY31" s="260"/>
      <c r="AZ31" s="261"/>
      <c r="BA31" s="261"/>
      <c r="BB31" s="98"/>
      <c r="BC31" s="260"/>
      <c r="BD31" s="260"/>
      <c r="BE31" s="260"/>
      <c r="BF31" s="260"/>
      <c r="BG31" s="260"/>
      <c r="BH31" s="260"/>
      <c r="BI31" s="260"/>
      <c r="BJ31" s="260"/>
      <c r="BK31" s="260"/>
      <c r="BL31" s="261"/>
      <c r="BM31" s="260"/>
      <c r="BN31" s="98"/>
      <c r="BO31" s="98"/>
      <c r="BP31" s="98"/>
      <c r="BQ31" s="98"/>
      <c r="BR31" s="98"/>
      <c r="BS31" s="98"/>
      <c r="BT31" s="98"/>
      <c r="BU31" s="98"/>
      <c r="BV31" s="98"/>
      <c r="BW31" s="98"/>
      <c r="BX31" s="98"/>
      <c r="BY31" s="261"/>
      <c r="BZ31" s="98"/>
      <c r="CA31" s="261"/>
      <c r="CB31" s="98"/>
      <c r="CC31" s="98"/>
      <c r="CD31" s="98"/>
      <c r="CE31" s="98"/>
      <c r="CF31" s="98"/>
      <c r="CG31" s="98"/>
      <c r="CH31" s="98"/>
      <c r="CI31" s="98"/>
      <c r="CJ31" s="98"/>
      <c r="CK31" s="98"/>
      <c r="CL31" s="98"/>
      <c r="CM31" s="98"/>
      <c r="CN31" s="98"/>
      <c r="CO31" s="98"/>
      <c r="CP31" s="98"/>
      <c r="CQ31" s="98"/>
      <c r="CR31" s="98"/>
      <c r="CS31" s="98"/>
      <c r="CT31" s="274"/>
      <c r="CU31" s="274"/>
      <c r="CV31" s="98"/>
      <c r="CW31" s="98"/>
      <c r="CX31" s="98"/>
      <c r="CY31" s="98"/>
      <c r="CZ31" s="98"/>
      <c r="DA31" s="261"/>
      <c r="DB31" s="261"/>
      <c r="DC31" s="261"/>
      <c r="DD31" s="261"/>
      <c r="DE31" s="98"/>
      <c r="DF31" s="98"/>
      <c r="DG31" s="98"/>
      <c r="DH31" s="98"/>
      <c r="DI31" s="98"/>
    </row>
    <row r="32" spans="1:113" ht="12.9" customHeight="1">
      <c r="A32" s="98"/>
      <c r="B32" s="98"/>
      <c r="C32" s="98"/>
      <c r="D32" s="98"/>
      <c r="E32" s="98"/>
      <c r="F32" s="98"/>
      <c r="G32" s="98"/>
      <c r="H32" s="98"/>
      <c r="I32" s="98"/>
      <c r="J32" s="98"/>
      <c r="K32" s="98"/>
      <c r="L32" s="98"/>
      <c r="M32" s="98"/>
      <c r="N32" s="98"/>
      <c r="O32" s="261"/>
      <c r="P32" s="261"/>
      <c r="Q32" s="98"/>
      <c r="R32" s="98"/>
      <c r="S32" s="98"/>
      <c r="T32" s="98"/>
      <c r="U32" s="261"/>
      <c r="V32" s="274"/>
      <c r="W32" s="98"/>
      <c r="X32" s="98"/>
      <c r="Y32" s="261"/>
      <c r="Z32" s="98"/>
      <c r="AA32" s="98"/>
      <c r="AB32" s="98"/>
      <c r="AC32" s="261"/>
      <c r="AD32" s="98"/>
      <c r="AE32" s="98"/>
      <c r="AF32" s="98"/>
      <c r="AG32" s="261"/>
      <c r="AH32" s="98"/>
      <c r="AI32" s="98"/>
      <c r="AJ32" s="98"/>
      <c r="AK32" s="98"/>
      <c r="AL32" s="98"/>
      <c r="AM32" s="98"/>
      <c r="AN32" s="98"/>
      <c r="AO32" s="261"/>
      <c r="AP32" s="261"/>
      <c r="AQ32" s="260"/>
      <c r="AR32" s="260"/>
      <c r="AS32" s="260"/>
      <c r="AT32" s="260"/>
      <c r="AU32" s="260"/>
      <c r="AV32" s="260"/>
      <c r="AW32" s="261"/>
      <c r="AX32" s="261"/>
      <c r="AY32" s="260"/>
      <c r="AZ32" s="261"/>
      <c r="BA32" s="261"/>
      <c r="BB32" s="98"/>
      <c r="BC32" s="260"/>
      <c r="BD32" s="260"/>
      <c r="BE32" s="260"/>
      <c r="BF32" s="260"/>
      <c r="BG32" s="260"/>
      <c r="BH32" s="260"/>
      <c r="BI32" s="260"/>
      <c r="BJ32" s="260"/>
      <c r="BK32" s="260"/>
      <c r="BL32" s="261"/>
      <c r="BM32" s="260"/>
      <c r="BN32" s="98"/>
      <c r="BO32" s="98"/>
      <c r="BP32" s="98"/>
      <c r="BQ32" s="98"/>
      <c r="BR32" s="98"/>
      <c r="BS32" s="98"/>
      <c r="BT32" s="98"/>
      <c r="BU32" s="98"/>
      <c r="BV32" s="98"/>
      <c r="BW32" s="98"/>
      <c r="BX32" s="98"/>
      <c r="BY32" s="261"/>
      <c r="BZ32" s="98"/>
      <c r="CA32" s="261"/>
      <c r="CB32" s="98"/>
      <c r="CC32" s="98"/>
      <c r="CD32" s="98"/>
      <c r="CE32" s="98"/>
      <c r="CF32" s="98"/>
      <c r="CG32" s="98"/>
      <c r="CH32" s="98"/>
      <c r="CI32" s="98"/>
      <c r="CJ32" s="98"/>
      <c r="CK32" s="98"/>
      <c r="CL32" s="98"/>
      <c r="CM32" s="98"/>
      <c r="CN32" s="98"/>
      <c r="CO32" s="98"/>
      <c r="CP32" s="98"/>
      <c r="CQ32" s="98"/>
      <c r="CR32" s="98"/>
      <c r="CS32" s="98"/>
      <c r="CT32" s="274"/>
      <c r="CU32" s="274"/>
      <c r="CV32" s="98"/>
      <c r="CW32" s="98"/>
      <c r="CX32" s="98"/>
      <c r="CY32" s="98"/>
      <c r="CZ32" s="98"/>
      <c r="DA32" s="261"/>
      <c r="DB32" s="261"/>
      <c r="DC32" s="261"/>
      <c r="DD32" s="261"/>
      <c r="DE32" s="98"/>
      <c r="DF32" s="98"/>
      <c r="DG32" s="98"/>
      <c r="DH32" s="98"/>
      <c r="DI32" s="98"/>
    </row>
    <row r="33" spans="1:113" ht="12.9" customHeight="1">
      <c r="A33" s="98"/>
      <c r="B33" s="98"/>
      <c r="C33" s="98"/>
      <c r="D33" s="98"/>
      <c r="E33" s="98"/>
      <c r="F33" s="98"/>
      <c r="G33" s="98"/>
      <c r="H33" s="98"/>
      <c r="I33" s="98"/>
      <c r="J33" s="98"/>
      <c r="K33" s="98"/>
      <c r="L33" s="98"/>
      <c r="M33" s="98"/>
      <c r="N33" s="98"/>
      <c r="O33" s="261"/>
      <c r="P33" s="261"/>
      <c r="Q33" s="98"/>
      <c r="R33" s="98"/>
      <c r="S33" s="98"/>
      <c r="T33" s="98"/>
      <c r="U33" s="261"/>
      <c r="V33" s="274"/>
      <c r="W33" s="98"/>
      <c r="X33" s="98"/>
      <c r="Y33" s="261"/>
      <c r="Z33" s="98"/>
      <c r="AA33" s="98"/>
      <c r="AB33" s="98"/>
      <c r="AC33" s="261"/>
      <c r="AD33" s="98"/>
      <c r="AE33" s="98"/>
      <c r="AF33" s="98"/>
      <c r="AG33" s="261"/>
      <c r="AH33" s="98"/>
      <c r="AI33" s="98"/>
      <c r="AJ33" s="98"/>
      <c r="AK33" s="98"/>
      <c r="AL33" s="98"/>
      <c r="AM33" s="98"/>
      <c r="AN33" s="98"/>
      <c r="AO33" s="261"/>
      <c r="AP33" s="261"/>
      <c r="AQ33" s="260"/>
      <c r="AR33" s="260"/>
      <c r="AS33" s="260"/>
      <c r="AT33" s="260"/>
      <c r="AU33" s="260"/>
      <c r="AV33" s="260"/>
      <c r="AW33" s="261"/>
      <c r="AX33" s="261"/>
      <c r="AY33" s="260"/>
      <c r="AZ33" s="261"/>
      <c r="BA33" s="261"/>
      <c r="BB33" s="98"/>
      <c r="BC33" s="260"/>
      <c r="BD33" s="260"/>
      <c r="BE33" s="260"/>
      <c r="BF33" s="260"/>
      <c r="BG33" s="260"/>
      <c r="BH33" s="260"/>
      <c r="BI33" s="260"/>
      <c r="BJ33" s="260"/>
      <c r="BK33" s="260"/>
      <c r="BL33" s="261"/>
      <c r="BM33" s="260"/>
      <c r="BN33" s="98"/>
      <c r="BO33" s="98"/>
      <c r="BP33" s="98"/>
      <c r="BQ33" s="98"/>
      <c r="BR33" s="98"/>
      <c r="BS33" s="98"/>
      <c r="BT33" s="98"/>
      <c r="BU33" s="98"/>
      <c r="BV33" s="98"/>
      <c r="BW33" s="98"/>
      <c r="BX33" s="98"/>
      <c r="BY33" s="261"/>
      <c r="BZ33" s="98"/>
      <c r="CA33" s="261"/>
      <c r="CB33" s="98"/>
      <c r="CC33" s="98"/>
      <c r="CD33" s="98"/>
      <c r="CE33" s="98"/>
      <c r="CF33" s="98"/>
      <c r="CG33" s="98"/>
      <c r="CH33" s="98"/>
      <c r="CI33" s="98"/>
      <c r="CJ33" s="98"/>
      <c r="CK33" s="98"/>
      <c r="CL33" s="98"/>
      <c r="CM33" s="98"/>
      <c r="CN33" s="98"/>
      <c r="CO33" s="98"/>
      <c r="CP33" s="98"/>
      <c r="CQ33" s="98"/>
      <c r="CR33" s="98"/>
      <c r="CS33" s="98"/>
      <c r="CT33" s="274"/>
      <c r="CU33" s="274"/>
      <c r="CV33" s="98"/>
      <c r="CW33" s="98"/>
      <c r="CX33" s="98"/>
      <c r="CY33" s="98"/>
      <c r="CZ33" s="98"/>
      <c r="DA33" s="261"/>
      <c r="DB33" s="261"/>
      <c r="DC33" s="261"/>
      <c r="DD33" s="261"/>
      <c r="DE33" s="98"/>
      <c r="DF33" s="98"/>
      <c r="DG33" s="98"/>
      <c r="DH33" s="98"/>
      <c r="DI33" s="98"/>
    </row>
    <row r="34" spans="1:113" ht="12.9" customHeight="1">
      <c r="A34" s="98"/>
      <c r="B34" s="98"/>
      <c r="C34" s="98"/>
      <c r="D34" s="98"/>
      <c r="E34" s="98"/>
      <c r="F34" s="98"/>
      <c r="G34" s="98"/>
      <c r="H34" s="98"/>
      <c r="I34" s="98"/>
      <c r="J34" s="98"/>
      <c r="K34" s="98"/>
      <c r="L34" s="98"/>
      <c r="M34" s="98"/>
      <c r="N34" s="98"/>
      <c r="O34" s="261"/>
      <c r="P34" s="261"/>
      <c r="Q34" s="98"/>
      <c r="R34" s="98"/>
      <c r="S34" s="98"/>
      <c r="T34" s="98"/>
      <c r="U34" s="261"/>
      <c r="V34" s="274"/>
      <c r="W34" s="98"/>
      <c r="X34" s="98"/>
      <c r="Y34" s="261"/>
      <c r="Z34" s="98"/>
      <c r="AA34" s="98"/>
      <c r="AB34" s="98"/>
      <c r="AC34" s="261"/>
      <c r="AD34" s="98"/>
      <c r="AE34" s="98"/>
      <c r="AF34" s="98"/>
      <c r="AG34" s="261"/>
      <c r="AH34" s="98"/>
      <c r="AI34" s="98"/>
      <c r="AJ34" s="98"/>
      <c r="AK34" s="98"/>
      <c r="AL34" s="98"/>
      <c r="AM34" s="98"/>
      <c r="AN34" s="98"/>
      <c r="AO34" s="261"/>
      <c r="AP34" s="261"/>
      <c r="AQ34" s="260"/>
      <c r="AR34" s="260"/>
      <c r="AS34" s="260"/>
      <c r="AT34" s="260"/>
      <c r="AU34" s="260"/>
      <c r="AV34" s="260"/>
      <c r="AW34" s="261"/>
      <c r="AX34" s="261"/>
      <c r="AY34" s="260"/>
      <c r="AZ34" s="261"/>
      <c r="BA34" s="261"/>
      <c r="BB34" s="98"/>
      <c r="BC34" s="260"/>
      <c r="BD34" s="260"/>
      <c r="BE34" s="260"/>
      <c r="BF34" s="260"/>
      <c r="BG34" s="260"/>
      <c r="BH34" s="260"/>
      <c r="BI34" s="260"/>
      <c r="BJ34" s="260"/>
      <c r="BK34" s="260"/>
      <c r="BL34" s="261"/>
      <c r="BM34" s="260"/>
      <c r="BN34" s="98"/>
      <c r="BO34" s="98"/>
      <c r="BP34" s="98"/>
      <c r="BQ34" s="98"/>
      <c r="BR34" s="98"/>
      <c r="BS34" s="98"/>
      <c r="BT34" s="98"/>
      <c r="BU34" s="98"/>
      <c r="BV34" s="98"/>
      <c r="BW34" s="98"/>
      <c r="BX34" s="98"/>
      <c r="BY34" s="261"/>
      <c r="BZ34" s="98"/>
      <c r="CA34" s="261"/>
      <c r="CB34" s="98"/>
      <c r="CC34" s="98"/>
      <c r="CD34" s="98"/>
      <c r="CE34" s="98"/>
      <c r="CF34" s="98"/>
      <c r="CG34" s="98"/>
      <c r="CH34" s="98"/>
      <c r="CI34" s="98"/>
      <c r="CJ34" s="98"/>
      <c r="CK34" s="98"/>
      <c r="CL34" s="98"/>
      <c r="CM34" s="98"/>
      <c r="CN34" s="98"/>
      <c r="CO34" s="98"/>
      <c r="CP34" s="98"/>
      <c r="CQ34" s="98"/>
      <c r="CR34" s="98"/>
      <c r="CS34" s="98"/>
      <c r="CT34" s="274"/>
      <c r="CU34" s="274"/>
      <c r="CV34" s="98"/>
      <c r="CW34" s="98"/>
      <c r="CX34" s="98"/>
      <c r="CY34" s="98"/>
      <c r="CZ34" s="98"/>
      <c r="DA34" s="261"/>
      <c r="DB34" s="261"/>
      <c r="DC34" s="261"/>
      <c r="DD34" s="261"/>
      <c r="DE34" s="98"/>
      <c r="DF34" s="98"/>
      <c r="DG34" s="98"/>
      <c r="DH34" s="98"/>
      <c r="DI34" s="98"/>
    </row>
    <row r="35" spans="1:113" ht="12.9" customHeight="1">
      <c r="A35" s="98"/>
      <c r="B35" s="98"/>
      <c r="C35" s="98"/>
      <c r="D35" s="98"/>
      <c r="E35" s="98"/>
      <c r="F35" s="98"/>
      <c r="G35" s="98"/>
      <c r="H35" s="98"/>
      <c r="I35" s="98"/>
      <c r="J35" s="98"/>
      <c r="K35" s="98"/>
      <c r="L35" s="98"/>
      <c r="M35" s="98"/>
      <c r="N35" s="98"/>
      <c r="O35" s="261"/>
      <c r="P35" s="261"/>
      <c r="Q35" s="98"/>
      <c r="R35" s="98"/>
      <c r="S35" s="98"/>
      <c r="T35" s="98"/>
      <c r="U35" s="261"/>
      <c r="V35" s="274"/>
      <c r="W35" s="98"/>
      <c r="X35" s="98"/>
      <c r="Y35" s="261"/>
      <c r="Z35" s="98"/>
      <c r="AA35" s="98"/>
      <c r="AB35" s="98"/>
      <c r="AC35" s="261"/>
      <c r="AD35" s="98"/>
      <c r="AE35" s="98"/>
      <c r="AF35" s="98"/>
      <c r="AG35" s="261"/>
      <c r="AH35" s="98"/>
      <c r="AI35" s="98"/>
      <c r="AJ35" s="98"/>
      <c r="AK35" s="98"/>
      <c r="AL35" s="98"/>
      <c r="AM35" s="98"/>
      <c r="AN35" s="98"/>
      <c r="AO35" s="261"/>
      <c r="AP35" s="261"/>
      <c r="AQ35" s="260"/>
      <c r="AR35" s="260"/>
      <c r="AS35" s="260"/>
      <c r="AT35" s="260"/>
      <c r="AU35" s="260"/>
      <c r="AV35" s="260"/>
      <c r="AW35" s="261"/>
      <c r="AX35" s="261"/>
      <c r="AY35" s="260"/>
      <c r="AZ35" s="261"/>
      <c r="BA35" s="261"/>
      <c r="BB35" s="98"/>
      <c r="BC35" s="260"/>
      <c r="BD35" s="260"/>
      <c r="BE35" s="260"/>
      <c r="BF35" s="260"/>
      <c r="BG35" s="260"/>
      <c r="BH35" s="260"/>
      <c r="BI35" s="260"/>
      <c r="BJ35" s="260"/>
      <c r="BK35" s="260"/>
      <c r="BL35" s="261"/>
      <c r="BM35" s="260"/>
      <c r="BN35" s="98"/>
      <c r="BO35" s="98"/>
      <c r="BP35" s="98"/>
      <c r="BQ35" s="98"/>
      <c r="BR35" s="98"/>
      <c r="BS35" s="98"/>
      <c r="BT35" s="98"/>
      <c r="BU35" s="98"/>
      <c r="BV35" s="98"/>
      <c r="BW35" s="98"/>
      <c r="BX35" s="98"/>
      <c r="BY35" s="261"/>
      <c r="BZ35" s="98"/>
      <c r="CA35" s="261"/>
      <c r="CB35" s="98"/>
      <c r="CC35" s="98"/>
      <c r="CD35" s="98"/>
      <c r="CE35" s="98"/>
      <c r="CF35" s="98"/>
      <c r="CG35" s="98"/>
      <c r="CH35" s="98"/>
      <c r="CI35" s="98"/>
      <c r="CJ35" s="98"/>
      <c r="CK35" s="98"/>
      <c r="CL35" s="98"/>
      <c r="CM35" s="98"/>
      <c r="CN35" s="98"/>
      <c r="CO35" s="98"/>
      <c r="CP35" s="98"/>
      <c r="CQ35" s="98"/>
      <c r="CR35" s="98"/>
      <c r="CS35" s="98"/>
      <c r="CT35" s="274"/>
      <c r="CU35" s="274"/>
      <c r="CV35" s="98"/>
      <c r="CW35" s="98"/>
      <c r="CX35" s="98"/>
      <c r="CY35" s="98"/>
      <c r="CZ35" s="98"/>
      <c r="DA35" s="261"/>
      <c r="DB35" s="261"/>
      <c r="DC35" s="261"/>
      <c r="DD35" s="261"/>
      <c r="DE35" s="98"/>
      <c r="DF35" s="98"/>
      <c r="DG35" s="98"/>
      <c r="DH35" s="98"/>
      <c r="DI35" s="98"/>
    </row>
    <row r="36" spans="1:113" ht="12.9" customHeight="1">
      <c r="A36" s="98"/>
      <c r="B36" s="98"/>
      <c r="C36" s="98"/>
      <c r="D36" s="98"/>
      <c r="E36" s="98"/>
      <c r="F36" s="98"/>
      <c r="G36" s="98"/>
      <c r="H36" s="98"/>
      <c r="I36" s="98"/>
      <c r="J36" s="98"/>
      <c r="K36" s="98"/>
      <c r="L36" s="98"/>
      <c r="M36" s="98"/>
      <c r="N36" s="98"/>
      <c r="O36" s="261"/>
      <c r="P36" s="261"/>
      <c r="Q36" s="98"/>
      <c r="R36" s="98"/>
      <c r="S36" s="98"/>
      <c r="T36" s="98"/>
      <c r="U36" s="261"/>
      <c r="V36" s="274"/>
      <c r="W36" s="98"/>
      <c r="X36" s="98"/>
      <c r="Y36" s="261"/>
      <c r="Z36" s="98"/>
      <c r="AA36" s="98"/>
      <c r="AB36" s="98"/>
      <c r="AC36" s="261"/>
      <c r="AD36" s="98"/>
      <c r="AE36" s="98"/>
      <c r="AF36" s="98"/>
      <c r="AG36" s="261"/>
      <c r="AH36" s="98"/>
      <c r="AI36" s="98"/>
      <c r="AJ36" s="98"/>
      <c r="AK36" s="98"/>
      <c r="AL36" s="98"/>
      <c r="AM36" s="98"/>
      <c r="AN36" s="98"/>
      <c r="AO36" s="261"/>
      <c r="AP36" s="261"/>
      <c r="AQ36" s="260"/>
      <c r="AR36" s="260"/>
      <c r="AS36" s="260"/>
      <c r="AT36" s="260"/>
      <c r="AU36" s="260"/>
      <c r="AV36" s="260"/>
      <c r="AW36" s="261"/>
      <c r="AX36" s="261"/>
      <c r="AY36" s="260"/>
      <c r="AZ36" s="261"/>
      <c r="BA36" s="261"/>
      <c r="BB36" s="98"/>
      <c r="BC36" s="260"/>
      <c r="BD36" s="260"/>
      <c r="BE36" s="260"/>
      <c r="BF36" s="260"/>
      <c r="BG36" s="260"/>
      <c r="BH36" s="260"/>
      <c r="BI36" s="260"/>
      <c r="BJ36" s="260"/>
      <c r="BK36" s="260"/>
      <c r="BL36" s="261"/>
      <c r="BM36" s="260"/>
      <c r="BN36" s="98"/>
      <c r="BO36" s="98"/>
      <c r="BP36" s="98"/>
      <c r="BQ36" s="98"/>
      <c r="BR36" s="98"/>
      <c r="BS36" s="98"/>
      <c r="BT36" s="98"/>
      <c r="BU36" s="98"/>
      <c r="BV36" s="98"/>
      <c r="BW36" s="98"/>
      <c r="BX36" s="98"/>
      <c r="BY36" s="261"/>
      <c r="BZ36" s="98"/>
      <c r="CA36" s="261"/>
      <c r="CB36" s="98"/>
      <c r="CC36" s="98"/>
      <c r="CD36" s="98"/>
      <c r="CE36" s="98"/>
      <c r="CF36" s="98"/>
      <c r="CG36" s="98"/>
      <c r="CH36" s="98"/>
      <c r="CI36" s="98"/>
      <c r="CJ36" s="98"/>
      <c r="CK36" s="98"/>
      <c r="CL36" s="98"/>
      <c r="CM36" s="98"/>
      <c r="CN36" s="98"/>
      <c r="CO36" s="98"/>
      <c r="CP36" s="98"/>
      <c r="CQ36" s="98"/>
      <c r="CR36" s="98"/>
      <c r="CS36" s="98"/>
      <c r="CT36" s="274"/>
      <c r="CU36" s="274"/>
      <c r="CV36" s="98"/>
      <c r="CW36" s="98"/>
      <c r="CX36" s="98"/>
      <c r="CY36" s="98"/>
      <c r="CZ36" s="98"/>
      <c r="DA36" s="261"/>
      <c r="DB36" s="261"/>
      <c r="DC36" s="261"/>
      <c r="DD36" s="261"/>
      <c r="DE36" s="98"/>
      <c r="DF36" s="98"/>
      <c r="DG36" s="98"/>
      <c r="DH36" s="98"/>
      <c r="DI36" s="98"/>
    </row>
    <row r="37" spans="1:113" ht="12.9" customHeight="1">
      <c r="A37" s="98"/>
      <c r="B37" s="98"/>
      <c r="C37" s="98"/>
      <c r="D37" s="98"/>
      <c r="E37" s="98"/>
      <c r="F37" s="98"/>
      <c r="G37" s="98"/>
      <c r="H37" s="98"/>
      <c r="I37" s="98"/>
      <c r="J37" s="98"/>
      <c r="K37" s="98"/>
      <c r="L37" s="98"/>
      <c r="M37" s="98"/>
      <c r="N37" s="98"/>
      <c r="O37" s="261"/>
      <c r="P37" s="261"/>
      <c r="Q37" s="98"/>
      <c r="R37" s="98"/>
      <c r="S37" s="98"/>
      <c r="T37" s="98"/>
      <c r="U37" s="261"/>
      <c r="V37" s="274"/>
      <c r="W37" s="98"/>
      <c r="X37" s="98"/>
      <c r="Y37" s="261"/>
      <c r="Z37" s="98"/>
      <c r="AA37" s="98"/>
      <c r="AB37" s="98"/>
      <c r="AC37" s="261"/>
      <c r="AD37" s="98"/>
      <c r="AE37" s="98"/>
      <c r="AF37" s="98"/>
      <c r="AG37" s="261"/>
      <c r="AH37" s="98"/>
      <c r="AI37" s="98"/>
      <c r="AJ37" s="98"/>
      <c r="AK37" s="98"/>
      <c r="AL37" s="98"/>
      <c r="AM37" s="98"/>
      <c r="AN37" s="98"/>
      <c r="AO37" s="261"/>
      <c r="AP37" s="261"/>
      <c r="AQ37" s="260"/>
      <c r="AR37" s="260"/>
      <c r="AS37" s="260"/>
      <c r="AT37" s="260"/>
      <c r="AU37" s="260"/>
      <c r="AV37" s="260"/>
      <c r="AW37" s="261"/>
      <c r="AX37" s="261"/>
      <c r="AY37" s="260"/>
      <c r="AZ37" s="261"/>
      <c r="BA37" s="261"/>
      <c r="BB37" s="98"/>
      <c r="BC37" s="260"/>
      <c r="BD37" s="260"/>
      <c r="BE37" s="260"/>
      <c r="BF37" s="260"/>
      <c r="BG37" s="260"/>
      <c r="BH37" s="260"/>
      <c r="BI37" s="260"/>
      <c r="BJ37" s="260"/>
      <c r="BK37" s="260"/>
      <c r="BL37" s="261"/>
      <c r="BM37" s="260"/>
      <c r="BN37" s="98"/>
      <c r="BO37" s="98"/>
      <c r="BP37" s="98"/>
      <c r="BQ37" s="98"/>
      <c r="BR37" s="98"/>
      <c r="BS37" s="98"/>
      <c r="BT37" s="98"/>
      <c r="BU37" s="98"/>
      <c r="BV37" s="98"/>
      <c r="BW37" s="98"/>
      <c r="BX37" s="98"/>
      <c r="BY37" s="261"/>
      <c r="BZ37" s="98"/>
      <c r="CA37" s="261"/>
      <c r="CB37" s="98"/>
      <c r="CC37" s="98"/>
      <c r="CD37" s="98"/>
      <c r="CE37" s="98"/>
      <c r="CF37" s="98"/>
      <c r="CG37" s="98"/>
      <c r="CH37" s="98"/>
      <c r="CI37" s="98"/>
      <c r="CJ37" s="98"/>
      <c r="CK37" s="98"/>
      <c r="CL37" s="98"/>
      <c r="CM37" s="98"/>
      <c r="CN37" s="98"/>
      <c r="CO37" s="98"/>
      <c r="CP37" s="98"/>
      <c r="CQ37" s="98"/>
      <c r="CR37" s="98"/>
      <c r="CS37" s="98"/>
      <c r="CT37" s="274"/>
      <c r="CU37" s="274"/>
      <c r="CV37" s="98"/>
      <c r="CW37" s="98"/>
      <c r="CX37" s="98"/>
      <c r="CY37" s="98"/>
      <c r="CZ37" s="98"/>
      <c r="DA37" s="261"/>
      <c r="DB37" s="261"/>
      <c r="DC37" s="261"/>
      <c r="DD37" s="261"/>
      <c r="DE37" s="98"/>
      <c r="DF37" s="98"/>
      <c r="DG37" s="98"/>
      <c r="DH37" s="98"/>
      <c r="DI37" s="98"/>
    </row>
    <row r="38" spans="1:113" ht="12.9" customHeight="1">
      <c r="A38" s="98"/>
      <c r="B38" s="98"/>
      <c r="C38" s="98"/>
      <c r="D38" s="98"/>
      <c r="E38" s="98"/>
      <c r="F38" s="98"/>
      <c r="G38" s="98"/>
      <c r="H38" s="98"/>
      <c r="I38" s="98"/>
      <c r="J38" s="98"/>
      <c r="K38" s="98"/>
      <c r="L38" s="98"/>
      <c r="M38" s="98"/>
      <c r="N38" s="98"/>
      <c r="O38" s="261"/>
      <c r="P38" s="261"/>
      <c r="Q38" s="98"/>
      <c r="R38" s="98"/>
      <c r="S38" s="98"/>
      <c r="T38" s="98"/>
      <c r="U38" s="261"/>
      <c r="V38" s="274"/>
      <c r="W38" s="98"/>
      <c r="X38" s="98"/>
      <c r="Y38" s="261"/>
      <c r="Z38" s="98"/>
      <c r="AA38" s="98"/>
      <c r="AB38" s="98"/>
      <c r="AC38" s="261"/>
      <c r="AD38" s="98"/>
      <c r="AE38" s="98"/>
      <c r="AF38" s="98"/>
      <c r="AG38" s="261"/>
      <c r="AH38" s="98"/>
      <c r="AI38" s="98"/>
      <c r="AJ38" s="98"/>
      <c r="AK38" s="98"/>
      <c r="AL38" s="98"/>
      <c r="AM38" s="98"/>
      <c r="AN38" s="98"/>
      <c r="AO38" s="261"/>
      <c r="AP38" s="261"/>
      <c r="AQ38" s="260"/>
      <c r="AR38" s="260"/>
      <c r="AS38" s="260"/>
      <c r="AT38" s="260"/>
      <c r="AU38" s="260"/>
      <c r="AV38" s="260"/>
      <c r="AW38" s="261"/>
      <c r="AX38" s="261"/>
      <c r="AY38" s="260"/>
      <c r="AZ38" s="261"/>
      <c r="BA38" s="261"/>
      <c r="BB38" s="98"/>
      <c r="BC38" s="260"/>
      <c r="BD38" s="260"/>
      <c r="BE38" s="260"/>
      <c r="BF38" s="260"/>
      <c r="BG38" s="260"/>
      <c r="BH38" s="260"/>
      <c r="BI38" s="260"/>
      <c r="BJ38" s="260"/>
      <c r="BK38" s="260"/>
      <c r="BL38" s="261"/>
      <c r="BM38" s="260"/>
      <c r="BN38" s="98"/>
      <c r="BO38" s="98"/>
      <c r="BP38" s="98"/>
      <c r="BQ38" s="98"/>
      <c r="BR38" s="98"/>
      <c r="BS38" s="98"/>
      <c r="BT38" s="98"/>
      <c r="BU38" s="98"/>
      <c r="BV38" s="98"/>
      <c r="BW38" s="98"/>
      <c r="BX38" s="98"/>
      <c r="BY38" s="261"/>
      <c r="BZ38" s="98"/>
      <c r="CA38" s="261"/>
      <c r="CB38" s="98"/>
      <c r="CC38" s="98"/>
      <c r="CD38" s="98"/>
      <c r="CE38" s="98"/>
      <c r="CF38" s="98"/>
      <c r="CG38" s="98"/>
      <c r="CH38" s="98"/>
      <c r="CI38" s="98"/>
      <c r="CJ38" s="98"/>
      <c r="CK38" s="98"/>
      <c r="CL38" s="98"/>
      <c r="CM38" s="98"/>
      <c r="CN38" s="98"/>
      <c r="CO38" s="98"/>
      <c r="CP38" s="98"/>
      <c r="CQ38" s="98"/>
      <c r="CR38" s="98"/>
      <c r="CS38" s="98"/>
      <c r="CT38" s="274"/>
      <c r="CU38" s="274"/>
      <c r="CV38" s="98"/>
      <c r="CW38" s="98"/>
      <c r="CX38" s="98"/>
      <c r="CY38" s="98"/>
      <c r="CZ38" s="98"/>
      <c r="DA38" s="261"/>
      <c r="DB38" s="261"/>
      <c r="DC38" s="261"/>
      <c r="DD38" s="261"/>
      <c r="DE38" s="98"/>
      <c r="DF38" s="98"/>
      <c r="DG38" s="98"/>
      <c r="DH38" s="98"/>
      <c r="DI38" s="98"/>
    </row>
    <row r="39" spans="1:113" ht="12.9" customHeight="1">
      <c r="A39" s="98"/>
      <c r="B39" s="98"/>
      <c r="C39" s="98"/>
      <c r="D39" s="98"/>
      <c r="E39" s="98"/>
      <c r="F39" s="98"/>
      <c r="G39" s="98"/>
      <c r="H39" s="98"/>
      <c r="I39" s="98"/>
      <c r="J39" s="98"/>
      <c r="K39" s="98"/>
      <c r="L39" s="98"/>
      <c r="M39" s="98"/>
      <c r="N39" s="98"/>
      <c r="O39" s="261"/>
      <c r="P39" s="261"/>
      <c r="Q39" s="98"/>
      <c r="R39" s="98"/>
      <c r="S39" s="98"/>
      <c r="T39" s="98"/>
      <c r="U39" s="261"/>
      <c r="V39" s="274"/>
      <c r="W39" s="98"/>
      <c r="X39" s="98"/>
      <c r="Y39" s="261"/>
      <c r="Z39" s="98"/>
      <c r="AA39" s="98"/>
      <c r="AB39" s="98"/>
      <c r="AC39" s="261"/>
      <c r="AD39" s="98"/>
      <c r="AE39" s="98"/>
      <c r="AF39" s="98"/>
      <c r="AG39" s="261"/>
      <c r="AH39" s="98"/>
      <c r="AI39" s="98"/>
      <c r="AJ39" s="98"/>
      <c r="AK39" s="98"/>
      <c r="AL39" s="98"/>
      <c r="AM39" s="98"/>
      <c r="AN39" s="98"/>
      <c r="AO39" s="261"/>
      <c r="AP39" s="261"/>
      <c r="AQ39" s="260"/>
      <c r="AR39" s="260"/>
      <c r="AS39" s="260"/>
      <c r="AT39" s="260"/>
      <c r="AU39" s="260"/>
      <c r="AV39" s="260"/>
      <c r="AW39" s="261"/>
      <c r="AX39" s="261"/>
      <c r="AY39" s="260"/>
      <c r="AZ39" s="261"/>
      <c r="BA39" s="261"/>
      <c r="BB39" s="98"/>
      <c r="BC39" s="260"/>
      <c r="BD39" s="260"/>
      <c r="BE39" s="260"/>
      <c r="BF39" s="260"/>
      <c r="BG39" s="260"/>
      <c r="BH39" s="260"/>
      <c r="BI39" s="260"/>
      <c r="BJ39" s="260"/>
      <c r="BK39" s="260"/>
      <c r="BL39" s="261"/>
      <c r="BM39" s="260"/>
      <c r="BN39" s="98"/>
      <c r="BO39" s="98"/>
      <c r="BP39" s="98"/>
      <c r="BQ39" s="98"/>
      <c r="BR39" s="98"/>
      <c r="BS39" s="98"/>
      <c r="BT39" s="98"/>
      <c r="BU39" s="98"/>
      <c r="BV39" s="98"/>
      <c r="BW39" s="98"/>
      <c r="BX39" s="98"/>
      <c r="BY39" s="261"/>
      <c r="BZ39" s="98"/>
      <c r="CA39" s="261"/>
      <c r="CB39" s="98"/>
      <c r="CC39" s="98"/>
      <c r="CD39" s="98"/>
      <c r="CE39" s="98"/>
      <c r="CF39" s="98"/>
      <c r="CG39" s="98"/>
      <c r="CH39" s="98"/>
      <c r="CI39" s="98"/>
      <c r="CJ39" s="98"/>
      <c r="CK39" s="98"/>
      <c r="CL39" s="98"/>
      <c r="CM39" s="98"/>
      <c r="CN39" s="98"/>
      <c r="CO39" s="98"/>
      <c r="CP39" s="98"/>
      <c r="CQ39" s="98"/>
      <c r="CR39" s="98"/>
      <c r="CS39" s="98"/>
      <c r="CT39" s="274"/>
      <c r="CU39" s="274"/>
      <c r="CV39" s="98"/>
      <c r="CW39" s="98"/>
      <c r="CX39" s="98"/>
      <c r="CY39" s="98"/>
      <c r="CZ39" s="98"/>
      <c r="DA39" s="261"/>
      <c r="DB39" s="261"/>
      <c r="DC39" s="261"/>
      <c r="DD39" s="261"/>
      <c r="DE39" s="98"/>
      <c r="DF39" s="98"/>
      <c r="DG39" s="98"/>
      <c r="DH39" s="98"/>
      <c r="DI39" s="98"/>
    </row>
    <row r="40" spans="1:113" ht="12.9" customHeight="1">
      <c r="A40" s="98"/>
      <c r="B40" s="98"/>
      <c r="C40" s="98"/>
      <c r="D40" s="98"/>
      <c r="E40" s="98"/>
      <c r="F40" s="98"/>
      <c r="G40" s="98"/>
      <c r="H40" s="98"/>
      <c r="I40" s="98"/>
      <c r="J40" s="98"/>
      <c r="K40" s="98"/>
      <c r="L40" s="98"/>
      <c r="M40" s="98"/>
      <c r="N40" s="98"/>
      <c r="O40" s="261"/>
      <c r="P40" s="261"/>
      <c r="Q40" s="98"/>
      <c r="R40" s="98"/>
      <c r="S40" s="98"/>
      <c r="T40" s="98"/>
      <c r="U40" s="261"/>
      <c r="V40" s="274"/>
      <c r="W40" s="98"/>
      <c r="X40" s="98"/>
      <c r="Y40" s="261"/>
      <c r="Z40" s="98"/>
      <c r="AA40" s="98"/>
      <c r="AB40" s="98"/>
      <c r="AC40" s="261"/>
      <c r="AD40" s="98"/>
      <c r="AE40" s="98"/>
      <c r="AF40" s="98"/>
      <c r="AG40" s="261"/>
      <c r="AH40" s="98"/>
      <c r="AI40" s="98"/>
      <c r="AJ40" s="98"/>
      <c r="AK40" s="98"/>
      <c r="AL40" s="98"/>
      <c r="AM40" s="98"/>
      <c r="AN40" s="98"/>
      <c r="AO40" s="261"/>
      <c r="AP40" s="261"/>
      <c r="AQ40" s="260"/>
      <c r="AR40" s="260"/>
      <c r="AS40" s="260"/>
      <c r="AT40" s="260"/>
      <c r="AU40" s="260"/>
      <c r="AV40" s="260"/>
      <c r="AW40" s="261"/>
      <c r="AX40" s="261"/>
      <c r="AY40" s="260"/>
      <c r="AZ40" s="261"/>
      <c r="BA40" s="261"/>
      <c r="BB40" s="98"/>
      <c r="BC40" s="260"/>
      <c r="BD40" s="260"/>
      <c r="BE40" s="260"/>
      <c r="BF40" s="260"/>
      <c r="BG40" s="260"/>
      <c r="BH40" s="260"/>
      <c r="BI40" s="260"/>
      <c r="BJ40" s="260"/>
      <c r="BK40" s="260"/>
      <c r="BL40" s="261"/>
      <c r="BM40" s="260"/>
      <c r="BN40" s="98"/>
      <c r="BO40" s="98"/>
      <c r="BP40" s="98"/>
      <c r="BQ40" s="98"/>
      <c r="BR40" s="98"/>
      <c r="BS40" s="98"/>
      <c r="BT40" s="98"/>
      <c r="BU40" s="98"/>
      <c r="BV40" s="98"/>
      <c r="BW40" s="98"/>
      <c r="BX40" s="98"/>
      <c r="BY40" s="261"/>
      <c r="BZ40" s="98"/>
      <c r="CA40" s="261"/>
      <c r="CB40" s="98"/>
      <c r="CC40" s="98"/>
      <c r="CD40" s="98"/>
      <c r="CE40" s="98"/>
      <c r="CF40" s="98"/>
      <c r="CG40" s="98"/>
      <c r="CH40" s="98"/>
      <c r="CI40" s="98"/>
      <c r="CJ40" s="98"/>
      <c r="CK40" s="98"/>
      <c r="CL40" s="98"/>
      <c r="CM40" s="98"/>
      <c r="CN40" s="98"/>
      <c r="CO40" s="98"/>
      <c r="CP40" s="98"/>
      <c r="CQ40" s="98"/>
      <c r="CR40" s="98"/>
      <c r="CS40" s="98"/>
      <c r="CT40" s="274"/>
      <c r="CU40" s="274"/>
      <c r="CV40" s="98"/>
      <c r="CW40" s="98"/>
      <c r="CX40" s="98"/>
      <c r="CY40" s="98"/>
      <c r="CZ40" s="98"/>
      <c r="DA40" s="261"/>
      <c r="DB40" s="261"/>
      <c r="DC40" s="261"/>
      <c r="DD40" s="261"/>
      <c r="DE40" s="98"/>
      <c r="DF40" s="98"/>
      <c r="DG40" s="98"/>
      <c r="DH40" s="98"/>
      <c r="DI40" s="98"/>
    </row>
    <row r="41" spans="1:113" ht="12.9" customHeight="1">
      <c r="A41" s="98"/>
      <c r="B41" s="98"/>
      <c r="C41" s="98"/>
      <c r="D41" s="98"/>
      <c r="E41" s="98"/>
      <c r="F41" s="98"/>
      <c r="G41" s="98"/>
      <c r="H41" s="98"/>
      <c r="I41" s="98"/>
      <c r="J41" s="98"/>
      <c r="K41" s="98"/>
      <c r="L41" s="98"/>
      <c r="M41" s="98"/>
      <c r="N41" s="98"/>
      <c r="O41" s="261"/>
      <c r="P41" s="261"/>
      <c r="Q41" s="98"/>
      <c r="R41" s="98"/>
      <c r="S41" s="98"/>
      <c r="T41" s="98"/>
      <c r="U41" s="261"/>
      <c r="V41" s="274"/>
      <c r="W41" s="98"/>
      <c r="X41" s="98"/>
      <c r="Y41" s="261"/>
      <c r="Z41" s="98"/>
      <c r="AA41" s="98"/>
      <c r="AB41" s="98"/>
      <c r="AC41" s="261"/>
      <c r="AD41" s="98"/>
      <c r="AE41" s="98"/>
      <c r="AF41" s="98"/>
      <c r="AG41" s="261"/>
      <c r="AH41" s="98"/>
      <c r="AI41" s="98"/>
      <c r="AJ41" s="98"/>
      <c r="AK41" s="98"/>
      <c r="AL41" s="98"/>
      <c r="AM41" s="98"/>
      <c r="AN41" s="98"/>
      <c r="AO41" s="261"/>
      <c r="AP41" s="261"/>
      <c r="AQ41" s="260"/>
      <c r="AR41" s="260"/>
      <c r="AS41" s="260"/>
      <c r="AT41" s="260"/>
      <c r="AU41" s="260"/>
      <c r="AV41" s="260"/>
      <c r="AW41" s="261"/>
      <c r="AX41" s="261"/>
      <c r="AY41" s="260"/>
      <c r="AZ41" s="261"/>
      <c r="BA41" s="261"/>
      <c r="BB41" s="98"/>
      <c r="BC41" s="260"/>
      <c r="BD41" s="260"/>
      <c r="BE41" s="260"/>
      <c r="BF41" s="260"/>
      <c r="BG41" s="260"/>
      <c r="BH41" s="260"/>
      <c r="BI41" s="260"/>
      <c r="BJ41" s="260"/>
      <c r="BK41" s="260"/>
      <c r="BL41" s="261"/>
      <c r="BM41" s="260"/>
      <c r="BN41" s="98"/>
      <c r="BO41" s="98"/>
      <c r="BP41" s="98"/>
      <c r="BQ41" s="98"/>
      <c r="BR41" s="98"/>
      <c r="BS41" s="98"/>
      <c r="BT41" s="98"/>
      <c r="BU41" s="98"/>
      <c r="BV41" s="98"/>
      <c r="BW41" s="98"/>
      <c r="BX41" s="98"/>
      <c r="BY41" s="261"/>
      <c r="BZ41" s="98"/>
      <c r="CA41" s="261"/>
      <c r="CB41" s="98"/>
      <c r="CC41" s="98"/>
      <c r="CD41" s="98"/>
      <c r="CE41" s="98"/>
      <c r="CF41" s="98"/>
      <c r="CG41" s="98"/>
      <c r="CH41" s="98"/>
      <c r="CI41" s="98"/>
      <c r="CJ41" s="98"/>
      <c r="CK41" s="98"/>
      <c r="CL41" s="98"/>
      <c r="CM41" s="98"/>
      <c r="CN41" s="98"/>
      <c r="CO41" s="98"/>
      <c r="CP41" s="98"/>
      <c r="CQ41" s="98"/>
      <c r="CR41" s="98"/>
      <c r="CS41" s="98"/>
      <c r="CT41" s="274"/>
      <c r="CU41" s="274"/>
      <c r="CV41" s="98"/>
      <c r="CW41" s="98"/>
      <c r="CX41" s="98"/>
      <c r="CY41" s="98"/>
      <c r="CZ41" s="98"/>
      <c r="DA41" s="261"/>
      <c r="DB41" s="261"/>
      <c r="DC41" s="261"/>
      <c r="DD41" s="261"/>
      <c r="DE41" s="98"/>
      <c r="DF41" s="98"/>
      <c r="DG41" s="98"/>
      <c r="DH41" s="98"/>
      <c r="DI41" s="98"/>
    </row>
    <row r="42" spans="1:113" ht="12.9" customHeight="1">
      <c r="A42" s="98"/>
      <c r="B42" s="98"/>
      <c r="C42" s="98"/>
      <c r="D42" s="98"/>
      <c r="E42" s="98"/>
      <c r="F42" s="98"/>
      <c r="G42" s="98"/>
      <c r="H42" s="98"/>
      <c r="I42" s="98"/>
      <c r="J42" s="98"/>
      <c r="K42" s="98"/>
      <c r="L42" s="98"/>
      <c r="M42" s="98"/>
      <c r="N42" s="98"/>
      <c r="O42" s="261"/>
      <c r="P42" s="261"/>
      <c r="Q42" s="98"/>
      <c r="R42" s="98"/>
      <c r="S42" s="98"/>
      <c r="T42" s="98"/>
      <c r="U42" s="261"/>
      <c r="V42" s="274"/>
      <c r="W42" s="98"/>
      <c r="X42" s="98"/>
      <c r="Y42" s="261"/>
      <c r="Z42" s="98"/>
      <c r="AA42" s="98"/>
      <c r="AB42" s="98"/>
      <c r="AC42" s="261"/>
      <c r="AD42" s="98"/>
      <c r="AE42" s="98"/>
      <c r="AF42" s="98"/>
      <c r="AG42" s="261"/>
      <c r="AH42" s="98"/>
      <c r="AI42" s="98"/>
      <c r="AJ42" s="98"/>
      <c r="AK42" s="98"/>
      <c r="AL42" s="98"/>
      <c r="AM42" s="98"/>
      <c r="AN42" s="98"/>
      <c r="AO42" s="261"/>
      <c r="AP42" s="261"/>
      <c r="AQ42" s="260"/>
      <c r="AR42" s="260"/>
      <c r="AS42" s="260"/>
      <c r="AT42" s="260"/>
      <c r="AU42" s="260"/>
      <c r="AV42" s="260"/>
      <c r="AW42" s="261"/>
      <c r="AX42" s="261"/>
      <c r="AY42" s="260"/>
      <c r="AZ42" s="261"/>
      <c r="BA42" s="261"/>
      <c r="BB42" s="98"/>
      <c r="BC42" s="260"/>
      <c r="BD42" s="260"/>
      <c r="BE42" s="260"/>
      <c r="BF42" s="260"/>
      <c r="BG42" s="260"/>
      <c r="BH42" s="260"/>
      <c r="BI42" s="260"/>
      <c r="BJ42" s="260"/>
      <c r="BK42" s="260"/>
      <c r="BL42" s="261"/>
      <c r="BM42" s="260"/>
      <c r="BN42" s="98"/>
      <c r="BO42" s="98"/>
      <c r="BP42" s="98"/>
      <c r="BQ42" s="98"/>
      <c r="BR42" s="98"/>
      <c r="BS42" s="98"/>
      <c r="BT42" s="98"/>
      <c r="BU42" s="98"/>
      <c r="BV42" s="98"/>
      <c r="BW42" s="98"/>
      <c r="BX42" s="98"/>
      <c r="BY42" s="261"/>
      <c r="BZ42" s="98"/>
      <c r="CA42" s="261"/>
      <c r="CB42" s="98"/>
      <c r="CC42" s="98"/>
      <c r="CD42" s="98"/>
      <c r="CE42" s="98"/>
      <c r="CF42" s="98"/>
      <c r="CG42" s="98"/>
      <c r="CH42" s="98"/>
      <c r="CI42" s="98"/>
      <c r="CJ42" s="98"/>
      <c r="CK42" s="98"/>
      <c r="CL42" s="98"/>
      <c r="CM42" s="98"/>
      <c r="CN42" s="98"/>
      <c r="CO42" s="98"/>
      <c r="CP42" s="98"/>
      <c r="CQ42" s="98"/>
      <c r="CR42" s="98"/>
      <c r="CS42" s="98"/>
      <c r="CT42" s="274"/>
      <c r="CU42" s="274"/>
      <c r="CV42" s="98"/>
      <c r="CW42" s="98"/>
      <c r="CX42" s="98"/>
      <c r="CY42" s="98"/>
      <c r="CZ42" s="98"/>
      <c r="DA42" s="261"/>
      <c r="DB42" s="261"/>
      <c r="DC42" s="261"/>
      <c r="DD42" s="261"/>
      <c r="DE42" s="98"/>
      <c r="DF42" s="98"/>
      <c r="DG42" s="98"/>
      <c r="DH42" s="98"/>
      <c r="DI42" s="98"/>
    </row>
    <row r="43" spans="1:113" ht="12.9" customHeight="1">
      <c r="A43" s="98"/>
      <c r="B43" s="98"/>
      <c r="C43" s="98"/>
      <c r="D43" s="98"/>
      <c r="E43" s="98"/>
      <c r="F43" s="98"/>
      <c r="G43" s="98"/>
      <c r="H43" s="98"/>
      <c r="I43" s="98"/>
      <c r="J43" s="98"/>
      <c r="K43" s="98"/>
      <c r="L43" s="98"/>
      <c r="M43" s="98"/>
      <c r="N43" s="98"/>
      <c r="O43" s="261"/>
      <c r="P43" s="261"/>
      <c r="Q43" s="98"/>
      <c r="R43" s="98"/>
      <c r="S43" s="98"/>
      <c r="T43" s="98"/>
      <c r="U43" s="261"/>
      <c r="V43" s="274"/>
      <c r="W43" s="98"/>
      <c r="X43" s="98"/>
      <c r="Y43" s="261"/>
      <c r="Z43" s="98"/>
      <c r="AA43" s="98"/>
      <c r="AB43" s="98"/>
      <c r="AC43" s="261"/>
      <c r="AD43" s="98"/>
      <c r="AE43" s="98"/>
      <c r="AF43" s="98"/>
      <c r="AG43" s="261"/>
      <c r="AH43" s="98"/>
      <c r="AI43" s="98"/>
      <c r="AJ43" s="98"/>
      <c r="AK43" s="98"/>
      <c r="AL43" s="98"/>
      <c r="AM43" s="98"/>
      <c r="AN43" s="98"/>
      <c r="AO43" s="261"/>
      <c r="AP43" s="261"/>
      <c r="AQ43" s="260"/>
      <c r="AR43" s="260"/>
      <c r="AS43" s="260"/>
      <c r="AT43" s="260"/>
      <c r="AU43" s="260"/>
      <c r="AV43" s="260"/>
      <c r="AW43" s="261"/>
      <c r="AX43" s="261"/>
      <c r="AY43" s="260"/>
      <c r="AZ43" s="261"/>
      <c r="BA43" s="261"/>
      <c r="BB43" s="98"/>
      <c r="BC43" s="260"/>
      <c r="BD43" s="260"/>
      <c r="BE43" s="260"/>
      <c r="BF43" s="260"/>
      <c r="BG43" s="260"/>
      <c r="BH43" s="260"/>
      <c r="BI43" s="260"/>
      <c r="BJ43" s="260"/>
      <c r="BK43" s="260"/>
      <c r="BL43" s="261"/>
      <c r="BM43" s="260"/>
      <c r="BN43" s="98"/>
      <c r="BO43" s="98"/>
      <c r="BP43" s="98"/>
      <c r="BQ43" s="98"/>
      <c r="BR43" s="98"/>
      <c r="BS43" s="98"/>
      <c r="BT43" s="98"/>
      <c r="BU43" s="98"/>
      <c r="BV43" s="98"/>
      <c r="BW43" s="98"/>
      <c r="BX43" s="98"/>
      <c r="BY43" s="261"/>
      <c r="BZ43" s="98"/>
      <c r="CA43" s="261"/>
      <c r="CB43" s="98"/>
      <c r="CC43" s="98"/>
      <c r="CD43" s="98"/>
      <c r="CE43" s="98"/>
      <c r="CF43" s="98"/>
      <c r="CG43" s="98"/>
      <c r="CH43" s="98"/>
      <c r="CI43" s="98"/>
      <c r="CJ43" s="98"/>
      <c r="CK43" s="98"/>
      <c r="CL43" s="98"/>
      <c r="CM43" s="98"/>
      <c r="CN43" s="98"/>
      <c r="CO43" s="98"/>
      <c r="CP43" s="98"/>
      <c r="CQ43" s="98"/>
      <c r="CR43" s="98"/>
      <c r="CS43" s="98"/>
      <c r="CT43" s="274"/>
      <c r="CU43" s="274"/>
      <c r="CV43" s="98"/>
      <c r="CW43" s="98"/>
      <c r="CX43" s="98"/>
      <c r="CY43" s="98"/>
      <c r="CZ43" s="98"/>
      <c r="DA43" s="261"/>
      <c r="DB43" s="261"/>
      <c r="DC43" s="261"/>
      <c r="DD43" s="261"/>
      <c r="DE43" s="98"/>
      <c r="DF43" s="98"/>
      <c r="DG43" s="98"/>
      <c r="DH43" s="98"/>
      <c r="DI43" s="98"/>
    </row>
    <row r="44" spans="1:113" ht="12.9" customHeight="1">
      <c r="A44" s="98"/>
      <c r="B44" s="98"/>
      <c r="C44" s="98"/>
      <c r="D44" s="98"/>
      <c r="E44" s="98"/>
      <c r="F44" s="98"/>
      <c r="G44" s="98"/>
      <c r="H44" s="98"/>
      <c r="I44" s="98"/>
      <c r="J44" s="98"/>
      <c r="K44" s="98"/>
      <c r="L44" s="98"/>
      <c r="M44" s="98"/>
      <c r="N44" s="98"/>
      <c r="O44" s="261"/>
      <c r="P44" s="261"/>
      <c r="Q44" s="98"/>
      <c r="R44" s="98"/>
      <c r="S44" s="98"/>
      <c r="T44" s="98"/>
      <c r="U44" s="261"/>
      <c r="V44" s="274"/>
      <c r="W44" s="98"/>
      <c r="X44" s="98"/>
      <c r="Y44" s="261"/>
      <c r="Z44" s="98"/>
      <c r="AA44" s="98"/>
      <c r="AB44" s="98"/>
      <c r="AC44" s="261"/>
      <c r="AD44" s="98"/>
      <c r="AE44" s="98"/>
      <c r="AF44" s="98"/>
      <c r="AG44" s="261"/>
      <c r="AH44" s="98"/>
      <c r="AI44" s="98"/>
      <c r="AJ44" s="98"/>
      <c r="AK44" s="98"/>
      <c r="AL44" s="98"/>
      <c r="AM44" s="98"/>
      <c r="AN44" s="98"/>
      <c r="AO44" s="261"/>
      <c r="AP44" s="261"/>
      <c r="AQ44" s="260"/>
      <c r="AR44" s="260"/>
      <c r="AS44" s="260"/>
      <c r="AT44" s="260"/>
      <c r="AU44" s="260"/>
      <c r="AV44" s="260"/>
      <c r="AW44" s="261"/>
      <c r="AX44" s="261"/>
      <c r="AY44" s="260"/>
      <c r="AZ44" s="261"/>
      <c r="BA44" s="261"/>
      <c r="BB44" s="98"/>
      <c r="BC44" s="260"/>
      <c r="BD44" s="260"/>
      <c r="BE44" s="260"/>
      <c r="BF44" s="260"/>
      <c r="BG44" s="260"/>
      <c r="BH44" s="260"/>
      <c r="BI44" s="260"/>
      <c r="BJ44" s="260"/>
      <c r="BK44" s="260"/>
      <c r="BL44" s="261"/>
      <c r="BM44" s="260"/>
      <c r="BN44" s="98"/>
      <c r="BO44" s="98"/>
      <c r="BP44" s="98"/>
      <c r="BQ44" s="98"/>
      <c r="BR44" s="98"/>
      <c r="BS44" s="98"/>
      <c r="BT44" s="98"/>
      <c r="BU44" s="98"/>
      <c r="BV44" s="98"/>
      <c r="BW44" s="98"/>
      <c r="BX44" s="98"/>
      <c r="BY44" s="261"/>
      <c r="BZ44" s="98"/>
      <c r="CA44" s="261"/>
      <c r="CB44" s="98"/>
      <c r="CC44" s="98"/>
      <c r="CD44" s="98"/>
      <c r="CE44" s="98"/>
      <c r="CF44" s="98"/>
      <c r="CG44" s="98"/>
      <c r="CH44" s="98"/>
      <c r="CI44" s="98"/>
      <c r="CJ44" s="98"/>
      <c r="CK44" s="98"/>
      <c r="CL44" s="98"/>
      <c r="CM44" s="98"/>
      <c r="CN44" s="98"/>
      <c r="CO44" s="98"/>
      <c r="CP44" s="98"/>
      <c r="CQ44" s="98"/>
      <c r="CR44" s="98"/>
      <c r="CS44" s="98"/>
      <c r="CT44" s="274"/>
      <c r="CU44" s="274"/>
      <c r="CV44" s="98"/>
      <c r="CW44" s="98"/>
      <c r="CX44" s="98"/>
      <c r="CY44" s="98"/>
      <c r="CZ44" s="98"/>
      <c r="DA44" s="261"/>
      <c r="DB44" s="261"/>
      <c r="DC44" s="261"/>
      <c r="DD44" s="261"/>
      <c r="DE44" s="98"/>
      <c r="DF44" s="98"/>
      <c r="DG44" s="98"/>
      <c r="DH44" s="98"/>
      <c r="DI44" s="98"/>
    </row>
    <row r="45" spans="1:113" ht="12.9" customHeight="1">
      <c r="A45" s="98"/>
      <c r="B45" s="98"/>
      <c r="C45" s="98"/>
      <c r="D45" s="98"/>
      <c r="E45" s="98"/>
      <c r="F45" s="98"/>
      <c r="G45" s="98"/>
      <c r="H45" s="98"/>
      <c r="I45" s="98"/>
      <c r="J45" s="98"/>
      <c r="K45" s="98"/>
      <c r="L45" s="98"/>
      <c r="M45" s="98"/>
      <c r="N45" s="98"/>
      <c r="O45" s="261"/>
      <c r="P45" s="261"/>
      <c r="Q45" s="98"/>
      <c r="R45" s="98"/>
      <c r="S45" s="98"/>
      <c r="T45" s="98"/>
      <c r="U45" s="261"/>
      <c r="V45" s="274"/>
      <c r="W45" s="98"/>
      <c r="X45" s="98"/>
      <c r="Y45" s="261"/>
      <c r="Z45" s="98"/>
      <c r="AA45" s="98"/>
      <c r="AB45" s="98"/>
      <c r="AC45" s="261"/>
      <c r="AD45" s="98"/>
      <c r="AE45" s="98"/>
      <c r="AF45" s="98"/>
      <c r="AG45" s="261"/>
      <c r="AH45" s="98"/>
      <c r="AI45" s="98"/>
      <c r="AJ45" s="98"/>
      <c r="AK45" s="98"/>
      <c r="AL45" s="98"/>
      <c r="AM45" s="98"/>
      <c r="AN45" s="98"/>
      <c r="AO45" s="261"/>
      <c r="AP45" s="261"/>
      <c r="AQ45" s="260"/>
      <c r="AR45" s="260"/>
      <c r="AS45" s="260"/>
      <c r="AT45" s="260"/>
      <c r="AU45" s="260"/>
      <c r="AV45" s="260"/>
      <c r="AW45" s="261"/>
      <c r="AX45" s="261"/>
      <c r="AY45" s="260"/>
      <c r="AZ45" s="261"/>
      <c r="BA45" s="261"/>
      <c r="BB45" s="98"/>
      <c r="BC45" s="260"/>
      <c r="BD45" s="260"/>
      <c r="BE45" s="260"/>
      <c r="BF45" s="260"/>
      <c r="BG45" s="260"/>
      <c r="BH45" s="260"/>
      <c r="BI45" s="260"/>
      <c r="BJ45" s="260"/>
      <c r="BK45" s="260"/>
      <c r="BL45" s="261"/>
      <c r="BM45" s="260"/>
      <c r="BN45" s="98"/>
      <c r="BO45" s="98"/>
      <c r="BP45" s="98"/>
      <c r="BQ45" s="98"/>
      <c r="BR45" s="98"/>
      <c r="BS45" s="98"/>
      <c r="BT45" s="98"/>
      <c r="BU45" s="98"/>
      <c r="BV45" s="98"/>
      <c r="BW45" s="98"/>
      <c r="BX45" s="98"/>
      <c r="BY45" s="261"/>
      <c r="BZ45" s="98"/>
      <c r="CA45" s="261"/>
      <c r="CB45" s="98"/>
      <c r="CC45" s="98"/>
      <c r="CD45" s="98"/>
      <c r="CE45" s="98"/>
      <c r="CF45" s="98"/>
      <c r="CG45" s="98"/>
      <c r="CH45" s="98"/>
      <c r="CI45" s="98"/>
      <c r="CJ45" s="98"/>
      <c r="CK45" s="98"/>
      <c r="CL45" s="98"/>
      <c r="CM45" s="98"/>
      <c r="CN45" s="98"/>
      <c r="CO45" s="98"/>
      <c r="CP45" s="98"/>
      <c r="CQ45" s="98"/>
      <c r="CR45" s="98"/>
      <c r="CS45" s="98"/>
      <c r="CT45" s="274"/>
      <c r="CU45" s="274"/>
      <c r="CV45" s="98"/>
      <c r="CW45" s="98"/>
      <c r="CX45" s="98"/>
      <c r="CY45" s="98"/>
      <c r="CZ45" s="98"/>
      <c r="DA45" s="261"/>
      <c r="DB45" s="261"/>
      <c r="DC45" s="261"/>
      <c r="DD45" s="261"/>
      <c r="DE45" s="98"/>
      <c r="DF45" s="98"/>
      <c r="DG45" s="98"/>
      <c r="DH45" s="98"/>
      <c r="DI45" s="98"/>
    </row>
    <row r="46" spans="1:113" ht="12.9" customHeight="1">
      <c r="A46" s="98"/>
      <c r="B46" s="98"/>
      <c r="C46" s="98"/>
      <c r="D46" s="98"/>
      <c r="E46" s="98"/>
      <c r="F46" s="98"/>
      <c r="G46" s="98"/>
      <c r="H46" s="98"/>
      <c r="I46" s="98"/>
      <c r="J46" s="98"/>
      <c r="K46" s="98"/>
      <c r="L46" s="98"/>
      <c r="M46" s="98"/>
      <c r="N46" s="98"/>
      <c r="O46" s="261"/>
      <c r="P46" s="261"/>
      <c r="Q46" s="98"/>
      <c r="R46" s="98"/>
      <c r="S46" s="98"/>
      <c r="T46" s="98"/>
      <c r="U46" s="261"/>
      <c r="V46" s="274"/>
      <c r="W46" s="98"/>
      <c r="X46" s="98"/>
      <c r="Y46" s="261"/>
      <c r="Z46" s="98"/>
      <c r="AA46" s="98"/>
      <c r="AB46" s="98"/>
      <c r="AC46" s="261"/>
      <c r="AD46" s="98"/>
      <c r="AE46" s="98"/>
      <c r="AF46" s="98"/>
      <c r="AG46" s="261"/>
      <c r="AH46" s="98"/>
      <c r="AI46" s="98"/>
      <c r="AJ46" s="98"/>
      <c r="AK46" s="98"/>
      <c r="AL46" s="98"/>
      <c r="AM46" s="98"/>
      <c r="AN46" s="98"/>
      <c r="AO46" s="261"/>
      <c r="AP46" s="261"/>
      <c r="AQ46" s="260"/>
      <c r="AR46" s="260"/>
      <c r="AS46" s="260"/>
      <c r="AT46" s="260"/>
      <c r="AU46" s="260"/>
      <c r="AV46" s="260"/>
      <c r="AW46" s="261"/>
      <c r="AX46" s="261"/>
      <c r="AY46" s="260"/>
      <c r="AZ46" s="261"/>
      <c r="BA46" s="261"/>
      <c r="BB46" s="98"/>
      <c r="BC46" s="260"/>
      <c r="BD46" s="260"/>
      <c r="BE46" s="260"/>
      <c r="BF46" s="260"/>
      <c r="BG46" s="260"/>
      <c r="BH46" s="260"/>
      <c r="BI46" s="260"/>
      <c r="BJ46" s="260"/>
      <c r="BK46" s="260"/>
      <c r="BL46" s="261"/>
      <c r="BM46" s="260"/>
      <c r="BN46" s="98"/>
      <c r="BO46" s="98"/>
      <c r="BP46" s="98"/>
      <c r="BQ46" s="98"/>
      <c r="BR46" s="98"/>
      <c r="BS46" s="98"/>
      <c r="BT46" s="98"/>
      <c r="BU46" s="98"/>
      <c r="BV46" s="98"/>
      <c r="BW46" s="98"/>
      <c r="BX46" s="98"/>
      <c r="BY46" s="261"/>
      <c r="BZ46" s="98"/>
      <c r="CA46" s="261"/>
      <c r="CB46" s="98"/>
      <c r="CC46" s="98"/>
      <c r="CD46" s="98"/>
      <c r="CE46" s="98"/>
      <c r="CF46" s="98"/>
      <c r="CG46" s="98"/>
      <c r="CH46" s="98"/>
      <c r="CI46" s="98"/>
      <c r="CJ46" s="98"/>
      <c r="CK46" s="98"/>
      <c r="CL46" s="98"/>
      <c r="CM46" s="98"/>
      <c r="CN46" s="98"/>
      <c r="CO46" s="98"/>
      <c r="CP46" s="98"/>
      <c r="CQ46" s="98"/>
      <c r="CR46" s="98"/>
      <c r="CS46" s="98"/>
      <c r="CT46" s="274"/>
      <c r="CU46" s="274"/>
      <c r="CV46" s="98"/>
      <c r="CW46" s="98"/>
      <c r="CX46" s="98"/>
      <c r="CY46" s="98"/>
      <c r="CZ46" s="98"/>
      <c r="DA46" s="261"/>
      <c r="DB46" s="261"/>
      <c r="DC46" s="261"/>
      <c r="DD46" s="261"/>
      <c r="DE46" s="98"/>
      <c r="DF46" s="98"/>
      <c r="DG46" s="98"/>
      <c r="DH46" s="98"/>
      <c r="DI46" s="98"/>
    </row>
    <row r="47" spans="1:113" ht="12.9" customHeight="1">
      <c r="A47" s="98"/>
      <c r="B47" s="98"/>
      <c r="C47" s="98"/>
      <c r="D47" s="98"/>
      <c r="E47" s="98"/>
      <c r="F47" s="98"/>
      <c r="G47" s="98"/>
      <c r="H47" s="98"/>
      <c r="I47" s="98"/>
      <c r="J47" s="98"/>
      <c r="K47" s="98"/>
      <c r="L47" s="98"/>
      <c r="M47" s="98"/>
      <c r="N47" s="98"/>
      <c r="O47" s="261"/>
      <c r="P47" s="261"/>
      <c r="Q47" s="98"/>
      <c r="R47" s="98"/>
      <c r="S47" s="98"/>
      <c r="T47" s="98"/>
      <c r="U47" s="261"/>
      <c r="V47" s="274"/>
      <c r="W47" s="98"/>
      <c r="X47" s="98"/>
      <c r="Y47" s="261"/>
      <c r="Z47" s="98"/>
      <c r="AA47" s="98"/>
      <c r="AB47" s="98"/>
      <c r="AC47" s="261"/>
      <c r="AD47" s="98"/>
      <c r="AE47" s="98"/>
      <c r="AF47" s="98"/>
      <c r="AG47" s="261"/>
      <c r="AH47" s="98"/>
      <c r="AI47" s="98"/>
      <c r="AJ47" s="98"/>
      <c r="AK47" s="98"/>
      <c r="AL47" s="98"/>
      <c r="AM47" s="98"/>
      <c r="AN47" s="98"/>
      <c r="AO47" s="261"/>
      <c r="AP47" s="261"/>
      <c r="AQ47" s="260"/>
      <c r="AR47" s="260"/>
      <c r="AS47" s="260"/>
      <c r="AT47" s="260"/>
      <c r="AU47" s="260"/>
      <c r="AV47" s="260"/>
      <c r="AW47" s="261"/>
      <c r="AX47" s="261"/>
      <c r="AY47" s="260"/>
      <c r="AZ47" s="261"/>
      <c r="BA47" s="261"/>
      <c r="BB47" s="98"/>
      <c r="BC47" s="260"/>
      <c r="BD47" s="260"/>
      <c r="BE47" s="260"/>
      <c r="BF47" s="260"/>
      <c r="BG47" s="260"/>
      <c r="BH47" s="260"/>
      <c r="BI47" s="260"/>
      <c r="BJ47" s="260"/>
      <c r="BK47" s="260"/>
      <c r="BL47" s="261"/>
      <c r="BM47" s="260"/>
      <c r="BN47" s="98"/>
      <c r="BO47" s="98"/>
      <c r="BP47" s="98"/>
      <c r="BQ47" s="98"/>
      <c r="BR47" s="98"/>
      <c r="BS47" s="98"/>
      <c r="BT47" s="98"/>
      <c r="BU47" s="98"/>
      <c r="BV47" s="98"/>
      <c r="BW47" s="98"/>
      <c r="BX47" s="98"/>
      <c r="BY47" s="261"/>
      <c r="BZ47" s="98"/>
      <c r="CA47" s="261"/>
      <c r="CB47" s="98"/>
      <c r="CC47" s="98"/>
      <c r="CD47" s="98"/>
      <c r="CE47" s="98"/>
      <c r="CF47" s="98"/>
      <c r="CG47" s="98"/>
      <c r="CH47" s="98"/>
      <c r="CI47" s="98"/>
      <c r="CJ47" s="98"/>
      <c r="CK47" s="98"/>
      <c r="CL47" s="98"/>
      <c r="CM47" s="98"/>
      <c r="CN47" s="98"/>
      <c r="CO47" s="98"/>
      <c r="CP47" s="98"/>
      <c r="CQ47" s="98"/>
      <c r="CR47" s="98"/>
      <c r="CS47" s="98"/>
      <c r="CT47" s="274"/>
      <c r="CU47" s="274"/>
      <c r="CV47" s="98"/>
      <c r="CW47" s="98"/>
      <c r="CX47" s="98"/>
      <c r="CY47" s="98"/>
      <c r="CZ47" s="98"/>
      <c r="DA47" s="261"/>
      <c r="DB47" s="261"/>
      <c r="DC47" s="261"/>
      <c r="DD47" s="261"/>
      <c r="DE47" s="98"/>
      <c r="DF47" s="98"/>
      <c r="DG47" s="98"/>
      <c r="DH47" s="98"/>
      <c r="DI47" s="98"/>
    </row>
    <row r="48" spans="1:113" ht="12.9" customHeight="1">
      <c r="A48" s="98"/>
      <c r="B48" s="98"/>
      <c r="C48" s="98"/>
      <c r="D48" s="98"/>
      <c r="E48" s="98"/>
      <c r="F48" s="98"/>
      <c r="G48" s="98"/>
      <c r="H48" s="98"/>
      <c r="I48" s="98"/>
      <c r="J48" s="98"/>
      <c r="K48" s="98"/>
      <c r="L48" s="98"/>
      <c r="M48" s="98"/>
      <c r="N48" s="98"/>
      <c r="O48" s="261"/>
      <c r="P48" s="261"/>
      <c r="Q48" s="98"/>
      <c r="R48" s="98"/>
      <c r="S48" s="98"/>
      <c r="T48" s="98"/>
      <c r="U48" s="261"/>
      <c r="V48" s="274"/>
      <c r="W48" s="98"/>
      <c r="X48" s="98"/>
      <c r="Y48" s="261"/>
      <c r="Z48" s="98"/>
      <c r="AA48" s="98"/>
      <c r="AB48" s="98"/>
      <c r="AC48" s="261"/>
      <c r="AD48" s="98"/>
      <c r="AE48" s="98"/>
      <c r="AF48" s="98"/>
      <c r="AG48" s="261"/>
      <c r="AH48" s="98"/>
      <c r="AI48" s="98"/>
      <c r="AJ48" s="98"/>
      <c r="AK48" s="98"/>
      <c r="AL48" s="98"/>
      <c r="AM48" s="98"/>
      <c r="AN48" s="98"/>
      <c r="AO48" s="261"/>
      <c r="AP48" s="261"/>
      <c r="AQ48" s="260"/>
      <c r="AR48" s="260"/>
      <c r="AS48" s="260"/>
      <c r="AT48" s="260"/>
      <c r="AU48" s="260"/>
      <c r="AV48" s="260"/>
      <c r="AW48" s="261"/>
      <c r="AX48" s="261"/>
      <c r="AY48" s="260"/>
      <c r="AZ48" s="261"/>
      <c r="BA48" s="261"/>
      <c r="BB48" s="98"/>
      <c r="BC48" s="260"/>
      <c r="BD48" s="260"/>
      <c r="BE48" s="260"/>
      <c r="BF48" s="260"/>
      <c r="BG48" s="260"/>
      <c r="BH48" s="260"/>
      <c r="BI48" s="260"/>
      <c r="BJ48" s="260"/>
      <c r="BK48" s="260"/>
      <c r="BL48" s="261"/>
      <c r="BM48" s="260"/>
      <c r="BN48" s="98"/>
      <c r="BO48" s="98"/>
      <c r="BP48" s="98"/>
      <c r="BQ48" s="98"/>
      <c r="BR48" s="98"/>
      <c r="BS48" s="98"/>
      <c r="BT48" s="98"/>
      <c r="BU48" s="98"/>
      <c r="BV48" s="98"/>
      <c r="BW48" s="98"/>
      <c r="BX48" s="98"/>
      <c r="BY48" s="261"/>
      <c r="BZ48" s="98"/>
      <c r="CA48" s="261"/>
      <c r="CB48" s="98"/>
      <c r="CC48" s="98"/>
      <c r="CD48" s="98"/>
      <c r="CE48" s="98"/>
      <c r="CF48" s="98"/>
      <c r="CG48" s="98"/>
      <c r="CH48" s="98"/>
      <c r="CI48" s="98"/>
      <c r="CJ48" s="98"/>
      <c r="CK48" s="98"/>
      <c r="CL48" s="98"/>
      <c r="CM48" s="98"/>
      <c r="CN48" s="98"/>
      <c r="CO48" s="98"/>
      <c r="CP48" s="98"/>
      <c r="CQ48" s="98"/>
      <c r="CR48" s="98"/>
      <c r="CS48" s="98"/>
      <c r="CT48" s="274"/>
      <c r="CU48" s="274"/>
      <c r="CV48" s="98"/>
      <c r="CW48" s="98"/>
      <c r="CX48" s="98"/>
      <c r="CY48" s="98"/>
      <c r="CZ48" s="98"/>
      <c r="DA48" s="261"/>
      <c r="DB48" s="261"/>
      <c r="DC48" s="261"/>
      <c r="DD48" s="261"/>
      <c r="DE48" s="98"/>
      <c r="DF48" s="98"/>
      <c r="DG48" s="98"/>
      <c r="DH48" s="98"/>
      <c r="DI48" s="98"/>
    </row>
    <row r="49" spans="1:113" ht="12.9" customHeight="1">
      <c r="A49" s="98"/>
      <c r="B49" s="98"/>
      <c r="C49" s="98"/>
      <c r="D49" s="98"/>
      <c r="E49" s="98"/>
      <c r="F49" s="98"/>
      <c r="G49" s="98"/>
      <c r="H49" s="98"/>
      <c r="I49" s="98"/>
      <c r="J49" s="98"/>
      <c r="K49" s="98"/>
      <c r="L49" s="98"/>
      <c r="M49" s="98"/>
      <c r="N49" s="98"/>
      <c r="O49" s="261"/>
      <c r="P49" s="261"/>
      <c r="Q49" s="98"/>
      <c r="R49" s="98"/>
      <c r="S49" s="98"/>
      <c r="T49" s="98"/>
      <c r="U49" s="261"/>
      <c r="V49" s="274"/>
      <c r="W49" s="98"/>
      <c r="X49" s="98"/>
      <c r="Y49" s="261"/>
      <c r="Z49" s="98"/>
      <c r="AA49" s="98"/>
      <c r="AB49" s="98"/>
      <c r="AC49" s="261"/>
      <c r="AD49" s="98"/>
      <c r="AE49" s="98"/>
      <c r="AF49" s="98"/>
      <c r="AG49" s="261"/>
      <c r="AH49" s="98"/>
      <c r="AI49" s="98"/>
      <c r="AJ49" s="98"/>
      <c r="AK49" s="98"/>
      <c r="AL49" s="98"/>
      <c r="AM49" s="98"/>
      <c r="AN49" s="98"/>
      <c r="AO49" s="261"/>
      <c r="AP49" s="261"/>
      <c r="AQ49" s="260"/>
      <c r="AR49" s="260"/>
      <c r="AS49" s="260"/>
      <c r="AT49" s="260"/>
      <c r="AU49" s="260"/>
      <c r="AV49" s="260"/>
      <c r="AW49" s="261"/>
      <c r="AX49" s="261"/>
      <c r="AY49" s="260"/>
      <c r="AZ49" s="261"/>
      <c r="BA49" s="261"/>
      <c r="BB49" s="98"/>
      <c r="BC49" s="260"/>
      <c r="BD49" s="260"/>
      <c r="BE49" s="260"/>
      <c r="BF49" s="260"/>
      <c r="BG49" s="260"/>
      <c r="BH49" s="260"/>
      <c r="BI49" s="260"/>
      <c r="BJ49" s="260"/>
      <c r="BK49" s="260"/>
      <c r="BL49" s="261"/>
      <c r="BM49" s="260"/>
      <c r="BN49" s="98"/>
      <c r="BO49" s="98"/>
      <c r="BP49" s="98"/>
      <c r="BQ49" s="98"/>
      <c r="BR49" s="98"/>
      <c r="BS49" s="98"/>
      <c r="BT49" s="98"/>
      <c r="BU49" s="98"/>
      <c r="BV49" s="98"/>
      <c r="BW49" s="98"/>
      <c r="BX49" s="98"/>
      <c r="BY49" s="261"/>
      <c r="BZ49" s="98"/>
      <c r="CA49" s="261"/>
      <c r="CB49" s="98"/>
      <c r="CC49" s="98"/>
      <c r="CD49" s="98"/>
      <c r="CE49" s="98"/>
      <c r="CF49" s="98"/>
      <c r="CG49" s="98"/>
      <c r="CH49" s="98"/>
      <c r="CI49" s="98"/>
      <c r="CJ49" s="98"/>
      <c r="CK49" s="98"/>
      <c r="CL49" s="98"/>
      <c r="CM49" s="98"/>
      <c r="CN49" s="98"/>
      <c r="CO49" s="98"/>
      <c r="CP49" s="98"/>
      <c r="CQ49" s="98"/>
      <c r="CR49" s="98"/>
      <c r="CS49" s="98"/>
      <c r="CT49" s="274"/>
      <c r="CU49" s="274"/>
      <c r="CV49" s="98"/>
      <c r="CW49" s="98"/>
      <c r="CX49" s="98"/>
      <c r="CY49" s="98"/>
      <c r="CZ49" s="98"/>
      <c r="DA49" s="261"/>
      <c r="DB49" s="261"/>
      <c r="DC49" s="261"/>
      <c r="DD49" s="261"/>
      <c r="DE49" s="98"/>
      <c r="DF49" s="98"/>
      <c r="DG49" s="98"/>
      <c r="DH49" s="98"/>
      <c r="DI49" s="98"/>
    </row>
    <row r="50" spans="1:113" ht="12.9" customHeight="1">
      <c r="A50" s="98"/>
      <c r="B50" s="98"/>
      <c r="C50" s="98"/>
      <c r="D50" s="98"/>
      <c r="E50" s="98"/>
      <c r="F50" s="98"/>
      <c r="G50" s="98"/>
      <c r="H50" s="98"/>
      <c r="I50" s="98"/>
      <c r="J50" s="98"/>
      <c r="K50" s="98"/>
      <c r="L50" s="98"/>
      <c r="M50" s="98"/>
      <c r="N50" s="98"/>
      <c r="O50" s="261"/>
      <c r="P50" s="261"/>
      <c r="Q50" s="98"/>
      <c r="R50" s="98"/>
      <c r="S50" s="98"/>
      <c r="T50" s="98"/>
      <c r="U50" s="261"/>
      <c r="V50" s="274"/>
      <c r="W50" s="98"/>
      <c r="X50" s="98"/>
      <c r="Y50" s="261"/>
      <c r="Z50" s="98"/>
      <c r="AA50" s="98"/>
      <c r="AB50" s="98"/>
      <c r="AC50" s="261"/>
      <c r="AD50" s="98"/>
      <c r="AE50" s="98"/>
      <c r="AF50" s="98"/>
      <c r="AG50" s="261"/>
      <c r="AH50" s="98"/>
      <c r="AI50" s="98"/>
      <c r="AJ50" s="98"/>
      <c r="AK50" s="98"/>
      <c r="AL50" s="98"/>
      <c r="AM50" s="98"/>
      <c r="AN50" s="98"/>
      <c r="AO50" s="261"/>
      <c r="AP50" s="261"/>
      <c r="AQ50" s="260"/>
      <c r="AR50" s="260"/>
      <c r="AS50" s="260"/>
      <c r="AT50" s="260"/>
      <c r="AU50" s="260"/>
      <c r="AV50" s="260"/>
      <c r="AW50" s="261"/>
      <c r="AX50" s="261"/>
      <c r="AY50" s="260"/>
      <c r="AZ50" s="261"/>
      <c r="BA50" s="261"/>
      <c r="BB50" s="98"/>
      <c r="BC50" s="260"/>
      <c r="BD50" s="260"/>
      <c r="BE50" s="260"/>
      <c r="BF50" s="260"/>
      <c r="BG50" s="260"/>
      <c r="BH50" s="260"/>
      <c r="BI50" s="260"/>
      <c r="BJ50" s="260"/>
      <c r="BK50" s="260"/>
      <c r="BL50" s="261"/>
      <c r="BM50" s="260"/>
      <c r="BN50" s="98"/>
      <c r="BO50" s="98"/>
      <c r="BP50" s="98"/>
      <c r="BQ50" s="98"/>
      <c r="BR50" s="98"/>
      <c r="BS50" s="98"/>
      <c r="BT50" s="98"/>
      <c r="BU50" s="98"/>
      <c r="BV50" s="98"/>
      <c r="BW50" s="98"/>
      <c r="BX50" s="98"/>
      <c r="BY50" s="261"/>
      <c r="BZ50" s="98"/>
      <c r="CA50" s="261"/>
      <c r="CB50" s="98"/>
      <c r="CC50" s="98"/>
      <c r="CD50" s="98"/>
      <c r="CE50" s="98"/>
      <c r="CF50" s="98"/>
      <c r="CG50" s="98"/>
      <c r="CH50" s="98"/>
      <c r="CI50" s="98"/>
      <c r="CJ50" s="98"/>
      <c r="CK50" s="98"/>
      <c r="CL50" s="98"/>
      <c r="CM50" s="98"/>
      <c r="CN50" s="98"/>
      <c r="CO50" s="98"/>
      <c r="CP50" s="98"/>
      <c r="CQ50" s="98"/>
      <c r="CR50" s="98"/>
      <c r="CS50" s="98"/>
      <c r="CT50" s="274"/>
      <c r="CU50" s="274"/>
      <c r="CV50" s="98"/>
      <c r="CW50" s="98"/>
      <c r="CX50" s="98"/>
      <c r="CY50" s="98"/>
      <c r="CZ50" s="98"/>
      <c r="DA50" s="261"/>
      <c r="DB50" s="261"/>
      <c r="DC50" s="261"/>
      <c r="DD50" s="261"/>
      <c r="DE50" s="98"/>
      <c r="DF50" s="98"/>
      <c r="DG50" s="98"/>
      <c r="DH50" s="98"/>
      <c r="DI50" s="98"/>
    </row>
    <row r="51" spans="1:113" ht="12.9" customHeight="1">
      <c r="A51" s="98"/>
      <c r="B51" s="98"/>
      <c r="C51" s="98"/>
      <c r="D51" s="98"/>
      <c r="E51" s="98"/>
      <c r="F51" s="98"/>
      <c r="G51" s="98"/>
      <c r="H51" s="98"/>
      <c r="I51" s="98"/>
      <c r="J51" s="98"/>
      <c r="K51" s="98"/>
      <c r="L51" s="98"/>
      <c r="M51" s="98"/>
      <c r="N51" s="98"/>
      <c r="O51" s="261"/>
      <c r="P51" s="261"/>
      <c r="Q51" s="98"/>
      <c r="R51" s="98"/>
      <c r="S51" s="98"/>
      <c r="T51" s="98"/>
      <c r="U51" s="261"/>
      <c r="V51" s="274"/>
      <c r="W51" s="98"/>
      <c r="X51" s="98"/>
      <c r="Y51" s="261"/>
      <c r="Z51" s="98"/>
      <c r="AA51" s="98"/>
      <c r="AB51" s="98"/>
      <c r="AC51" s="261"/>
      <c r="AD51" s="98"/>
      <c r="AE51" s="98"/>
      <c r="AF51" s="98"/>
      <c r="AG51" s="261"/>
      <c r="AH51" s="98"/>
      <c r="AI51" s="98"/>
      <c r="AJ51" s="98"/>
      <c r="AK51" s="98"/>
      <c r="AL51" s="98"/>
      <c r="AM51" s="98"/>
      <c r="AN51" s="98"/>
      <c r="AO51" s="261"/>
      <c r="AP51" s="261"/>
      <c r="AQ51" s="260"/>
      <c r="AR51" s="260"/>
      <c r="AS51" s="260"/>
      <c r="AT51" s="260"/>
      <c r="AU51" s="260"/>
      <c r="AV51" s="260"/>
      <c r="AW51" s="261"/>
      <c r="AX51" s="261"/>
      <c r="AY51" s="260"/>
      <c r="AZ51" s="261"/>
      <c r="BA51" s="261"/>
      <c r="BB51" s="98"/>
      <c r="BC51" s="260"/>
      <c r="BD51" s="260"/>
      <c r="BE51" s="260"/>
      <c r="BF51" s="260"/>
      <c r="BG51" s="260"/>
      <c r="BH51" s="260"/>
      <c r="BI51" s="260"/>
      <c r="BJ51" s="260"/>
      <c r="BK51" s="260"/>
      <c r="BL51" s="261"/>
      <c r="BM51" s="260"/>
      <c r="BN51" s="98"/>
      <c r="BO51" s="98"/>
      <c r="BP51" s="98"/>
      <c r="BQ51" s="98"/>
      <c r="BR51" s="98"/>
      <c r="BS51" s="98"/>
      <c r="BT51" s="98"/>
      <c r="BU51" s="98"/>
      <c r="BV51" s="98"/>
      <c r="BW51" s="98"/>
      <c r="BX51" s="98"/>
      <c r="BY51" s="261"/>
      <c r="BZ51" s="98"/>
      <c r="CA51" s="261"/>
      <c r="CB51" s="98"/>
      <c r="CC51" s="98"/>
      <c r="CD51" s="98"/>
      <c r="CE51" s="98"/>
      <c r="CF51" s="98"/>
      <c r="CG51" s="98"/>
      <c r="CH51" s="98"/>
      <c r="CI51" s="98"/>
      <c r="CJ51" s="98"/>
      <c r="CK51" s="98"/>
      <c r="CL51" s="98"/>
      <c r="CM51" s="98"/>
      <c r="CN51" s="98"/>
      <c r="CO51" s="98"/>
      <c r="CP51" s="98"/>
      <c r="CQ51" s="98"/>
      <c r="CR51" s="98"/>
      <c r="CS51" s="98"/>
      <c r="CT51" s="274"/>
      <c r="CU51" s="274"/>
      <c r="CV51" s="98"/>
      <c r="CW51" s="98"/>
      <c r="CX51" s="98"/>
      <c r="CY51" s="98"/>
      <c r="CZ51" s="98"/>
      <c r="DA51" s="261"/>
      <c r="DB51" s="261"/>
      <c r="DC51" s="261"/>
      <c r="DD51" s="261"/>
      <c r="DE51" s="98"/>
      <c r="DF51" s="98"/>
      <c r="DG51" s="98"/>
      <c r="DH51" s="98"/>
      <c r="DI51" s="98"/>
    </row>
    <row r="52" spans="1:113" ht="12.9" customHeight="1">
      <c r="A52" s="98"/>
      <c r="B52" s="98"/>
      <c r="C52" s="98"/>
      <c r="D52" s="98"/>
      <c r="E52" s="98"/>
      <c r="F52" s="98"/>
      <c r="G52" s="98"/>
      <c r="H52" s="98"/>
      <c r="I52" s="98"/>
      <c r="J52" s="98"/>
      <c r="K52" s="98"/>
      <c r="L52" s="98"/>
      <c r="M52" s="98"/>
      <c r="N52" s="98"/>
      <c r="O52" s="261"/>
      <c r="P52" s="261"/>
      <c r="Q52" s="98"/>
      <c r="R52" s="98"/>
      <c r="S52" s="98"/>
      <c r="T52" s="98"/>
      <c r="U52" s="261"/>
      <c r="V52" s="274"/>
      <c r="W52" s="98"/>
      <c r="X52" s="98"/>
      <c r="Y52" s="261"/>
      <c r="Z52" s="98"/>
      <c r="AA52" s="98"/>
      <c r="AB52" s="98"/>
      <c r="AC52" s="261"/>
      <c r="AD52" s="98"/>
      <c r="AE52" s="98"/>
      <c r="AF52" s="98"/>
      <c r="AG52" s="261"/>
      <c r="AH52" s="98"/>
      <c r="AI52" s="98"/>
      <c r="AJ52" s="98"/>
      <c r="AK52" s="98"/>
      <c r="AL52" s="98"/>
      <c r="AM52" s="98"/>
      <c r="AN52" s="98"/>
      <c r="AO52" s="261"/>
      <c r="AP52" s="261"/>
      <c r="AQ52" s="260"/>
      <c r="AR52" s="260"/>
      <c r="AS52" s="260"/>
      <c r="AT52" s="260"/>
      <c r="AU52" s="260"/>
      <c r="AV52" s="260"/>
      <c r="AW52" s="261"/>
      <c r="AX52" s="261"/>
      <c r="AY52" s="260"/>
      <c r="AZ52" s="261"/>
      <c r="BA52" s="261"/>
      <c r="BB52" s="98"/>
      <c r="BC52" s="260"/>
      <c r="BD52" s="260"/>
      <c r="BE52" s="260"/>
      <c r="BF52" s="260"/>
      <c r="BG52" s="260"/>
      <c r="BH52" s="260"/>
      <c r="BI52" s="260"/>
      <c r="BJ52" s="260"/>
      <c r="BK52" s="260"/>
      <c r="BL52" s="261"/>
      <c r="BM52" s="260"/>
      <c r="BN52" s="98"/>
      <c r="BO52" s="98"/>
      <c r="BP52" s="98"/>
      <c r="BQ52" s="98"/>
      <c r="BR52" s="98"/>
      <c r="BS52" s="98"/>
      <c r="BT52" s="98"/>
      <c r="BU52" s="98"/>
      <c r="BV52" s="98"/>
      <c r="BW52" s="98"/>
      <c r="BX52" s="98"/>
      <c r="BY52" s="261"/>
      <c r="BZ52" s="98"/>
      <c r="CA52" s="261"/>
      <c r="CB52" s="98"/>
      <c r="CC52" s="98"/>
      <c r="CD52" s="98"/>
      <c r="CE52" s="98"/>
      <c r="CF52" s="98"/>
      <c r="CG52" s="98"/>
      <c r="CH52" s="98"/>
      <c r="CI52" s="98"/>
      <c r="CJ52" s="98"/>
      <c r="CK52" s="98"/>
      <c r="CL52" s="98"/>
      <c r="CM52" s="98"/>
      <c r="CN52" s="98"/>
      <c r="CO52" s="98"/>
      <c r="CP52" s="98"/>
      <c r="CQ52" s="98"/>
      <c r="CR52" s="98"/>
      <c r="CS52" s="98"/>
      <c r="CT52" s="274"/>
      <c r="CU52" s="274"/>
      <c r="CV52" s="98"/>
      <c r="CW52" s="98"/>
      <c r="CX52" s="98"/>
      <c r="CY52" s="98"/>
      <c r="CZ52" s="98"/>
      <c r="DA52" s="261"/>
      <c r="DB52" s="261"/>
      <c r="DC52" s="261"/>
      <c r="DD52" s="261"/>
      <c r="DE52" s="98"/>
      <c r="DF52" s="98"/>
      <c r="DG52" s="98"/>
      <c r="DH52" s="98"/>
      <c r="DI52" s="98"/>
    </row>
    <row r="53" spans="1:113" ht="12.9" customHeight="1">
      <c r="A53" s="98"/>
      <c r="B53" s="98"/>
      <c r="C53" s="98"/>
      <c r="D53" s="98"/>
      <c r="E53" s="98"/>
      <c r="F53" s="98"/>
      <c r="G53" s="98"/>
      <c r="H53" s="98"/>
      <c r="I53" s="98"/>
      <c r="J53" s="98"/>
      <c r="K53" s="98"/>
      <c r="L53" s="98"/>
      <c r="M53" s="98"/>
      <c r="N53" s="98"/>
      <c r="O53" s="261"/>
      <c r="P53" s="261"/>
      <c r="Q53" s="98"/>
      <c r="R53" s="98"/>
      <c r="S53" s="98"/>
      <c r="T53" s="98"/>
      <c r="U53" s="261"/>
      <c r="V53" s="274"/>
      <c r="W53" s="98"/>
      <c r="X53" s="98"/>
      <c r="Y53" s="261"/>
      <c r="Z53" s="98"/>
      <c r="AA53" s="98"/>
      <c r="AB53" s="98"/>
      <c r="AC53" s="261"/>
      <c r="AD53" s="98"/>
      <c r="AE53" s="98"/>
      <c r="AF53" s="98"/>
      <c r="AG53" s="261"/>
      <c r="AH53" s="98"/>
      <c r="AI53" s="98"/>
      <c r="AJ53" s="98"/>
      <c r="AK53" s="98"/>
      <c r="AL53" s="98"/>
      <c r="AM53" s="98"/>
      <c r="AN53" s="98"/>
      <c r="AO53" s="261"/>
      <c r="AP53" s="261"/>
      <c r="AQ53" s="260"/>
      <c r="AR53" s="260"/>
      <c r="AS53" s="260"/>
      <c r="AT53" s="260"/>
      <c r="AU53" s="260"/>
      <c r="AV53" s="260"/>
      <c r="AW53" s="261"/>
      <c r="AX53" s="261"/>
      <c r="AY53" s="260"/>
      <c r="AZ53" s="261"/>
      <c r="BA53" s="261"/>
      <c r="BB53" s="98"/>
      <c r="BC53" s="260"/>
      <c r="BD53" s="260"/>
      <c r="BE53" s="260"/>
      <c r="BF53" s="260"/>
      <c r="BG53" s="260"/>
      <c r="BH53" s="260"/>
      <c r="BI53" s="260"/>
      <c r="BJ53" s="260"/>
      <c r="BK53" s="260"/>
      <c r="BL53" s="261"/>
      <c r="BM53" s="260"/>
      <c r="BN53" s="98"/>
      <c r="BO53" s="98"/>
      <c r="BP53" s="98"/>
      <c r="BQ53" s="98"/>
      <c r="BR53" s="98"/>
      <c r="BS53" s="98"/>
      <c r="BT53" s="98"/>
      <c r="BU53" s="98"/>
      <c r="BV53" s="98"/>
      <c r="BW53" s="98"/>
      <c r="BX53" s="98"/>
      <c r="BY53" s="261"/>
      <c r="BZ53" s="98"/>
      <c r="CA53" s="261"/>
      <c r="CB53" s="98"/>
      <c r="CC53" s="98"/>
      <c r="CD53" s="98"/>
      <c r="CE53" s="98"/>
      <c r="CF53" s="98"/>
      <c r="CG53" s="98"/>
      <c r="CH53" s="98"/>
      <c r="CI53" s="98"/>
      <c r="CJ53" s="98"/>
      <c r="CK53" s="98"/>
      <c r="CL53" s="98"/>
      <c r="CM53" s="98"/>
      <c r="CN53" s="98"/>
      <c r="CO53" s="98"/>
      <c r="CP53" s="98"/>
      <c r="CQ53" s="98"/>
      <c r="CR53" s="98"/>
      <c r="CS53" s="98"/>
      <c r="CT53" s="274"/>
      <c r="CU53" s="274"/>
      <c r="CV53" s="98"/>
      <c r="CW53" s="98"/>
      <c r="CX53" s="98"/>
      <c r="CY53" s="98"/>
      <c r="CZ53" s="98"/>
      <c r="DA53" s="261"/>
      <c r="DB53" s="261"/>
      <c r="DC53" s="261"/>
      <c r="DD53" s="261"/>
      <c r="DE53" s="98"/>
      <c r="DF53" s="98"/>
      <c r="DG53" s="98"/>
      <c r="DH53" s="98"/>
      <c r="DI53" s="98"/>
    </row>
    <row r="54" spans="1:113" ht="12.9" customHeight="1">
      <c r="A54" s="98"/>
      <c r="B54" s="98"/>
      <c r="C54" s="98"/>
      <c r="D54" s="98">
        <v>1</v>
      </c>
      <c r="E54" s="98">
        <v>2</v>
      </c>
      <c r="F54" s="98">
        <v>3</v>
      </c>
      <c r="G54" s="98">
        <v>4</v>
      </c>
      <c r="H54" s="98">
        <v>5</v>
      </c>
      <c r="I54" s="98">
        <v>6</v>
      </c>
      <c r="J54" s="98">
        <v>7</v>
      </c>
      <c r="K54" s="98">
        <v>8</v>
      </c>
      <c r="L54" s="98">
        <v>9</v>
      </c>
      <c r="M54" s="98">
        <v>10</v>
      </c>
      <c r="N54" s="98">
        <v>11</v>
      </c>
      <c r="O54" s="261">
        <v>12</v>
      </c>
      <c r="P54" s="261">
        <v>13</v>
      </c>
      <c r="Q54" s="98">
        <v>14</v>
      </c>
      <c r="R54" s="98">
        <v>15</v>
      </c>
      <c r="S54" s="98">
        <v>16</v>
      </c>
      <c r="T54" s="98">
        <v>17</v>
      </c>
      <c r="U54" s="98">
        <v>18</v>
      </c>
      <c r="V54" s="98">
        <v>19</v>
      </c>
      <c r="W54" s="98">
        <v>20</v>
      </c>
      <c r="X54" s="98">
        <v>21</v>
      </c>
      <c r="Y54" s="98">
        <v>22</v>
      </c>
      <c r="Z54" s="98">
        <v>23</v>
      </c>
      <c r="AA54" s="98">
        <v>24</v>
      </c>
      <c r="AB54" s="98">
        <v>25</v>
      </c>
      <c r="AC54" s="98">
        <v>26</v>
      </c>
      <c r="AD54" s="98">
        <v>27</v>
      </c>
      <c r="AE54" s="98">
        <v>28</v>
      </c>
      <c r="AF54" s="98">
        <v>29</v>
      </c>
      <c r="AG54" s="98">
        <v>30</v>
      </c>
      <c r="AH54" s="98">
        <v>31</v>
      </c>
      <c r="AI54" s="98">
        <v>32</v>
      </c>
      <c r="AJ54" s="98">
        <v>33</v>
      </c>
      <c r="AK54" s="98">
        <v>34</v>
      </c>
      <c r="AL54" s="98">
        <v>35</v>
      </c>
      <c r="AM54" s="98">
        <v>36</v>
      </c>
      <c r="AN54" s="98">
        <v>37</v>
      </c>
      <c r="AO54" s="98">
        <v>38</v>
      </c>
      <c r="AP54" s="98">
        <v>39</v>
      </c>
      <c r="AQ54" s="98">
        <v>40</v>
      </c>
      <c r="AR54" s="98">
        <v>41</v>
      </c>
      <c r="AS54" s="98">
        <v>42</v>
      </c>
      <c r="AT54" s="98">
        <v>43</v>
      </c>
      <c r="AU54" s="98">
        <v>44</v>
      </c>
      <c r="AV54" s="98">
        <v>45</v>
      </c>
      <c r="AW54" s="98">
        <v>46</v>
      </c>
      <c r="AX54" s="98">
        <v>47</v>
      </c>
      <c r="AY54" s="98">
        <v>48</v>
      </c>
      <c r="AZ54" s="98">
        <v>49</v>
      </c>
      <c r="BA54" s="98">
        <v>50</v>
      </c>
      <c r="BB54" s="98">
        <v>51</v>
      </c>
      <c r="BC54" s="98">
        <v>52</v>
      </c>
      <c r="BD54" s="98">
        <v>53</v>
      </c>
      <c r="BE54" s="98">
        <v>54</v>
      </c>
      <c r="BF54" s="98">
        <v>55</v>
      </c>
      <c r="BG54" s="98">
        <v>56</v>
      </c>
      <c r="BH54" s="98">
        <v>57</v>
      </c>
      <c r="BI54" s="98">
        <v>58</v>
      </c>
      <c r="BJ54" s="98">
        <v>59</v>
      </c>
      <c r="BK54" s="98">
        <v>60</v>
      </c>
      <c r="BL54" s="98">
        <v>61</v>
      </c>
      <c r="BM54" s="98">
        <v>62</v>
      </c>
      <c r="BN54" s="98">
        <v>63</v>
      </c>
      <c r="BO54" s="98">
        <v>64</v>
      </c>
      <c r="BP54" s="98"/>
      <c r="BQ54" s="98"/>
      <c r="BR54" s="98"/>
      <c r="BS54" s="98"/>
      <c r="BT54" s="98"/>
      <c r="BU54" s="98"/>
      <c r="BV54" s="98"/>
      <c r="BW54" s="98"/>
      <c r="BX54" s="98"/>
      <c r="BY54" s="261"/>
      <c r="BZ54" s="98"/>
      <c r="CA54" s="261"/>
      <c r="CB54" s="98"/>
      <c r="CC54" s="98"/>
      <c r="CD54" s="98"/>
      <c r="CE54" s="98"/>
      <c r="CF54" s="98"/>
      <c r="CG54" s="98"/>
      <c r="CH54" s="98"/>
      <c r="CI54" s="98"/>
      <c r="CJ54" s="98"/>
      <c r="CK54" s="98"/>
      <c r="CL54" s="98"/>
      <c r="CM54" s="98"/>
      <c r="CN54" s="98"/>
      <c r="CO54" s="98"/>
      <c r="CP54" s="98"/>
      <c r="CQ54" s="98"/>
      <c r="CR54" s="98"/>
      <c r="CS54" s="98"/>
      <c r="CT54" s="274"/>
      <c r="CU54" s="274"/>
      <c r="CV54" s="98"/>
      <c r="CW54" s="98"/>
      <c r="CX54" s="98"/>
      <c r="CY54" s="98"/>
      <c r="CZ54" s="98"/>
      <c r="DA54" s="261"/>
      <c r="DB54" s="261"/>
      <c r="DC54" s="261"/>
      <c r="DD54" s="261"/>
      <c r="DE54" s="98"/>
      <c r="DF54" s="98"/>
      <c r="DG54" s="98"/>
      <c r="DH54" s="98"/>
      <c r="DI54" s="98"/>
    </row>
    <row r="55" spans="1:113" ht="12.9" customHeight="1">
      <c r="A55" s="98"/>
      <c r="B55" s="98"/>
      <c r="C55" s="98"/>
      <c r="D55" s="98"/>
      <c r="E55" s="98"/>
      <c r="F55" s="98"/>
      <c r="G55" s="98"/>
      <c r="H55" s="98"/>
      <c r="I55" s="98"/>
      <c r="J55" s="98"/>
      <c r="K55" s="98"/>
      <c r="L55" s="98"/>
      <c r="M55" s="98"/>
      <c r="N55" s="98"/>
      <c r="O55" s="261"/>
      <c r="P55" s="261"/>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261"/>
      <c r="AP55" s="261"/>
      <c r="AQ55" s="98"/>
      <c r="AR55" s="98"/>
      <c r="AS55" s="98"/>
      <c r="AT55" s="98"/>
      <c r="AU55" s="98"/>
      <c r="AV55" s="98"/>
      <c r="AW55" s="261"/>
      <c r="AX55" s="98"/>
      <c r="AY55" s="260"/>
      <c r="AZ55" s="98"/>
      <c r="BA55" s="98"/>
      <c r="BB55" s="98"/>
      <c r="BC55" s="98"/>
      <c r="BD55" s="98"/>
      <c r="BE55" s="98"/>
      <c r="BF55" s="98"/>
      <c r="BG55" s="98"/>
      <c r="BH55" s="98"/>
      <c r="BI55" s="261"/>
      <c r="BJ55" s="98"/>
      <c r="BK55" s="98"/>
      <c r="BL55" s="261"/>
      <c r="BM55" s="98"/>
      <c r="BN55" s="98"/>
      <c r="BO55" s="98"/>
      <c r="BP55" s="98"/>
      <c r="BQ55" s="98"/>
      <c r="BR55" s="98"/>
      <c r="BS55" s="98"/>
      <c r="BT55" s="98"/>
      <c r="BU55" s="98"/>
      <c r="BV55" s="98"/>
      <c r="BW55" s="98"/>
      <c r="BX55" s="98"/>
      <c r="BY55" s="261"/>
      <c r="BZ55" s="98"/>
      <c r="CA55" s="261"/>
      <c r="CB55" s="98"/>
      <c r="CC55" s="98"/>
      <c r="CD55" s="98"/>
      <c r="CE55" s="98"/>
      <c r="CF55" s="98"/>
      <c r="CG55" s="98"/>
      <c r="CH55" s="98"/>
      <c r="CI55" s="98"/>
      <c r="CJ55" s="98"/>
      <c r="CK55" s="98"/>
      <c r="CL55" s="98"/>
      <c r="CM55" s="98"/>
      <c r="CN55" s="98"/>
      <c r="CO55" s="98"/>
      <c r="CP55" s="98"/>
      <c r="CQ55" s="98"/>
      <c r="CR55" s="98"/>
      <c r="CS55" s="98"/>
      <c r="CT55" s="274"/>
      <c r="CU55" s="274"/>
      <c r="CV55" s="98"/>
      <c r="CW55" s="98"/>
      <c r="CX55" s="98"/>
      <c r="CY55" s="98"/>
      <c r="CZ55" s="98"/>
      <c r="DA55" s="261"/>
      <c r="DB55" s="261"/>
      <c r="DC55" s="261"/>
      <c r="DD55" s="261"/>
      <c r="DE55" s="98"/>
      <c r="DF55" s="98"/>
      <c r="DG55" s="98"/>
      <c r="DH55" s="98"/>
      <c r="DI55" s="98"/>
    </row>
    <row r="56" spans="1:113" ht="12.9" customHeight="1">
      <c r="A56" s="98"/>
      <c r="B56" s="98"/>
      <c r="C56" s="98"/>
      <c r="D56" s="98"/>
      <c r="E56" s="98"/>
      <c r="F56" s="98"/>
      <c r="G56" s="98"/>
      <c r="H56" s="98"/>
      <c r="I56" s="98"/>
      <c r="J56" s="98"/>
      <c r="K56" s="98"/>
      <c r="L56" s="98"/>
      <c r="M56" s="98"/>
      <c r="N56" s="98"/>
      <c r="O56" s="261"/>
      <c r="P56" s="261"/>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261"/>
      <c r="AP56" s="261"/>
      <c r="AQ56" s="98"/>
      <c r="AR56" s="98"/>
      <c r="AS56" s="98"/>
      <c r="AT56" s="98"/>
      <c r="AU56" s="98"/>
      <c r="AV56" s="98"/>
      <c r="AW56" s="261"/>
      <c r="AX56" s="98"/>
      <c r="AY56" s="260"/>
      <c r="AZ56" s="98"/>
      <c r="BA56" s="98"/>
      <c r="BB56" s="98"/>
      <c r="BC56" s="98"/>
      <c r="BD56" s="98"/>
      <c r="BE56" s="98"/>
      <c r="BF56" s="98"/>
      <c r="BG56" s="98"/>
      <c r="BH56" s="98"/>
      <c r="BI56" s="261"/>
      <c r="BJ56" s="98"/>
      <c r="BK56" s="98"/>
      <c r="BL56" s="261"/>
      <c r="BM56" s="98"/>
      <c r="BN56" s="98"/>
      <c r="BO56" s="98"/>
      <c r="BP56" s="98"/>
      <c r="BQ56" s="98"/>
      <c r="BR56" s="98"/>
      <c r="BS56" s="98"/>
      <c r="BT56" s="98"/>
      <c r="BU56" s="98"/>
      <c r="BV56" s="98"/>
      <c r="BW56" s="98"/>
      <c r="BX56" s="98"/>
      <c r="BY56" s="261"/>
      <c r="BZ56" s="98"/>
      <c r="CA56" s="261"/>
      <c r="CB56" s="98"/>
      <c r="CC56" s="98"/>
      <c r="CD56" s="98"/>
      <c r="CE56" s="98"/>
      <c r="CF56" s="98"/>
      <c r="CG56" s="98"/>
      <c r="CH56" s="98"/>
      <c r="CI56" s="98"/>
      <c r="CJ56" s="98"/>
      <c r="CK56" s="98"/>
      <c r="CL56" s="98"/>
      <c r="CM56" s="98"/>
      <c r="CN56" s="98"/>
      <c r="CO56" s="98"/>
      <c r="CP56" s="98"/>
      <c r="CQ56" s="98"/>
      <c r="CR56" s="98"/>
      <c r="CS56" s="98"/>
      <c r="CT56" s="274"/>
      <c r="CU56" s="274"/>
      <c r="CV56" s="98"/>
      <c r="CW56" s="98"/>
      <c r="CX56" s="98"/>
      <c r="CY56" s="98"/>
      <c r="CZ56" s="98"/>
      <c r="DA56" s="261"/>
      <c r="DB56" s="261"/>
      <c r="DC56" s="261"/>
      <c r="DD56" s="261"/>
      <c r="DE56" s="98"/>
      <c r="DF56" s="98"/>
      <c r="DG56" s="98"/>
      <c r="DH56" s="98"/>
      <c r="DI56" s="98"/>
    </row>
    <row r="57" spans="1:113" ht="12.9" customHeight="1">
      <c r="A57" s="98"/>
      <c r="B57" s="98"/>
      <c r="C57" s="98"/>
      <c r="D57" s="98"/>
      <c r="E57" s="98"/>
      <c r="F57" s="98"/>
      <c r="G57" s="98"/>
      <c r="H57" s="98"/>
      <c r="I57" s="98"/>
      <c r="J57" s="98"/>
      <c r="K57" s="98"/>
      <c r="L57" s="98"/>
      <c r="M57" s="98"/>
      <c r="N57" s="98"/>
      <c r="O57" s="261"/>
      <c r="P57" s="261"/>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261"/>
      <c r="AP57" s="261"/>
      <c r="AQ57" s="98"/>
      <c r="AR57" s="98"/>
      <c r="AS57" s="98"/>
      <c r="AT57" s="98"/>
      <c r="AU57" s="98"/>
      <c r="AV57" s="98"/>
      <c r="AW57" s="261"/>
      <c r="AX57" s="98"/>
      <c r="AY57" s="260"/>
      <c r="AZ57" s="98"/>
      <c r="BA57" s="98"/>
      <c r="BB57" s="98"/>
      <c r="BC57" s="98"/>
      <c r="BD57" s="98"/>
      <c r="BE57" s="98"/>
      <c r="BF57" s="98"/>
      <c r="BG57" s="98"/>
      <c r="BH57" s="98"/>
      <c r="BI57" s="261"/>
      <c r="BJ57" s="98"/>
      <c r="BK57" s="98"/>
      <c r="BL57" s="261"/>
      <c r="BM57" s="98"/>
      <c r="BN57" s="98"/>
      <c r="BO57" s="98"/>
      <c r="BP57" s="98"/>
      <c r="BQ57" s="98"/>
      <c r="BR57" s="98"/>
      <c r="BS57" s="98"/>
      <c r="BT57" s="98"/>
      <c r="BU57" s="98"/>
      <c r="BV57" s="98"/>
      <c r="BW57" s="98"/>
      <c r="BX57" s="98"/>
      <c r="BY57" s="261"/>
      <c r="BZ57" s="98"/>
      <c r="CA57" s="261"/>
      <c r="CB57" s="98"/>
      <c r="CC57" s="98"/>
      <c r="CD57" s="98"/>
      <c r="CE57" s="98"/>
      <c r="CF57" s="98"/>
      <c r="CG57" s="98"/>
      <c r="CH57" s="98"/>
      <c r="CI57" s="98"/>
      <c r="CJ57" s="98"/>
      <c r="CK57" s="98"/>
      <c r="CL57" s="98"/>
      <c r="CM57" s="98"/>
      <c r="CN57" s="98"/>
      <c r="CO57" s="98"/>
      <c r="CP57" s="98"/>
      <c r="CQ57" s="98"/>
      <c r="CR57" s="98"/>
      <c r="CS57" s="98"/>
      <c r="CT57" s="274"/>
      <c r="CU57" s="274"/>
      <c r="CV57" s="98"/>
      <c r="CW57" s="98"/>
      <c r="CX57" s="98"/>
      <c r="CY57" s="98"/>
      <c r="CZ57" s="98"/>
      <c r="DA57" s="261"/>
      <c r="DB57" s="261"/>
      <c r="DC57" s="261"/>
      <c r="DD57" s="261"/>
      <c r="DE57" s="98"/>
      <c r="DF57" s="98"/>
      <c r="DG57" s="98"/>
      <c r="DH57" s="98"/>
      <c r="DI57" s="98"/>
    </row>
    <row r="58" spans="1:113" ht="12.9" customHeight="1">
      <c r="A58" s="98"/>
      <c r="B58" s="98"/>
      <c r="C58" s="98"/>
      <c r="D58" s="98"/>
      <c r="E58" s="98"/>
      <c r="F58" s="98"/>
      <c r="G58" s="98"/>
      <c r="H58" s="98"/>
      <c r="I58" s="98"/>
      <c r="J58" s="98"/>
      <c r="K58" s="98"/>
      <c r="L58" s="98"/>
      <c r="M58" s="98"/>
      <c r="N58" s="98"/>
      <c r="O58" s="261"/>
      <c r="P58" s="261"/>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261"/>
      <c r="AP58" s="261"/>
      <c r="AQ58" s="98"/>
      <c r="AR58" s="98"/>
      <c r="AS58" s="98"/>
      <c r="AT58" s="98"/>
      <c r="AU58" s="98"/>
      <c r="AV58" s="98"/>
      <c r="AW58" s="261"/>
      <c r="AX58" s="98"/>
      <c r="AY58" s="260"/>
      <c r="AZ58" s="98"/>
      <c r="BA58" s="98"/>
      <c r="BB58" s="98"/>
      <c r="BC58" s="98"/>
      <c r="BD58" s="98"/>
      <c r="BE58" s="98"/>
      <c r="BF58" s="98"/>
      <c r="BG58" s="98"/>
      <c r="BH58" s="98"/>
      <c r="BI58" s="261"/>
      <c r="BJ58" s="98"/>
      <c r="BK58" s="98"/>
      <c r="BL58" s="261"/>
      <c r="BM58" s="98"/>
      <c r="BN58" s="98"/>
      <c r="BO58" s="98"/>
      <c r="BP58" s="98"/>
      <c r="BQ58" s="98"/>
      <c r="BR58" s="98"/>
      <c r="BS58" s="98"/>
      <c r="BT58" s="98"/>
      <c r="BU58" s="98"/>
      <c r="BV58" s="98"/>
      <c r="BW58" s="98"/>
      <c r="BX58" s="98"/>
      <c r="BY58" s="261"/>
      <c r="BZ58" s="98"/>
      <c r="CA58" s="261"/>
      <c r="CB58" s="98"/>
      <c r="CC58" s="98"/>
      <c r="CD58" s="98"/>
      <c r="CE58" s="98"/>
      <c r="CF58" s="98"/>
      <c r="CG58" s="98"/>
      <c r="CH58" s="98"/>
      <c r="CI58" s="98"/>
      <c r="CJ58" s="98"/>
      <c r="CK58" s="98"/>
      <c r="CL58" s="98"/>
      <c r="CM58" s="98"/>
      <c r="CN58" s="98"/>
      <c r="CO58" s="98"/>
      <c r="CP58" s="98"/>
      <c r="CQ58" s="98"/>
      <c r="CR58" s="98"/>
      <c r="CS58" s="98"/>
      <c r="CT58" s="274"/>
      <c r="CU58" s="274"/>
      <c r="CV58" s="98"/>
      <c r="CW58" s="98"/>
      <c r="CX58" s="98"/>
      <c r="CY58" s="98"/>
      <c r="CZ58" s="98"/>
      <c r="DA58" s="261"/>
      <c r="DB58" s="261"/>
      <c r="DC58" s="261"/>
      <c r="DD58" s="261"/>
      <c r="DE58" s="98"/>
      <c r="DF58" s="98"/>
      <c r="DG58" s="98"/>
      <c r="DH58" s="98"/>
      <c r="DI58" s="98"/>
    </row>
    <row r="59" spans="1:113" ht="12.9" customHeight="1">
      <c r="A59" s="98"/>
      <c r="B59" s="98"/>
      <c r="C59" s="98"/>
      <c r="D59" s="98"/>
      <c r="E59" s="98"/>
      <c r="F59" s="98"/>
      <c r="G59" s="98"/>
      <c r="H59" s="98"/>
      <c r="I59" s="98"/>
      <c r="J59" s="98"/>
      <c r="K59" s="98"/>
      <c r="L59" s="98"/>
      <c r="M59" s="98"/>
      <c r="N59" s="98"/>
      <c r="O59" s="261"/>
      <c r="P59" s="261"/>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261"/>
      <c r="AP59" s="261"/>
      <c r="AQ59" s="98"/>
      <c r="AR59" s="98"/>
      <c r="AS59" s="98"/>
      <c r="AT59" s="98"/>
      <c r="AU59" s="98"/>
      <c r="AV59" s="98"/>
      <c r="AW59" s="261"/>
      <c r="AX59" s="98"/>
      <c r="AY59" s="260"/>
      <c r="AZ59" s="98"/>
      <c r="BA59" s="98"/>
      <c r="BB59" s="98"/>
      <c r="BC59" s="98"/>
      <c r="BD59" s="98"/>
      <c r="BE59" s="98"/>
      <c r="BF59" s="98"/>
      <c r="BG59" s="98"/>
      <c r="BH59" s="98"/>
      <c r="BI59" s="261"/>
      <c r="BJ59" s="98"/>
      <c r="BK59" s="98"/>
      <c r="BL59" s="261"/>
      <c r="BM59" s="98"/>
      <c r="BN59" s="98"/>
      <c r="BO59" s="98"/>
      <c r="BP59" s="98"/>
      <c r="BQ59" s="98"/>
      <c r="BR59" s="98"/>
      <c r="BS59" s="98"/>
      <c r="BT59" s="98"/>
      <c r="BU59" s="98"/>
      <c r="BV59" s="98"/>
      <c r="BW59" s="98"/>
      <c r="BX59" s="98"/>
      <c r="BY59" s="261"/>
      <c r="BZ59" s="98"/>
      <c r="CA59" s="261"/>
      <c r="CB59" s="98"/>
      <c r="CC59" s="98"/>
      <c r="CD59" s="98"/>
      <c r="CE59" s="98"/>
      <c r="CF59" s="98"/>
      <c r="CG59" s="98"/>
      <c r="CH59" s="98"/>
      <c r="CI59" s="98"/>
      <c r="CJ59" s="98"/>
      <c r="CK59" s="98"/>
      <c r="CL59" s="98"/>
      <c r="CM59" s="98"/>
      <c r="CN59" s="98"/>
      <c r="CO59" s="98"/>
      <c r="CP59" s="98"/>
      <c r="CQ59" s="98"/>
      <c r="CR59" s="98"/>
      <c r="CS59" s="98"/>
      <c r="CT59" s="274"/>
      <c r="CU59" s="274"/>
      <c r="CV59" s="98"/>
      <c r="CW59" s="98"/>
      <c r="CX59" s="98"/>
      <c r="CY59" s="98"/>
      <c r="CZ59" s="98"/>
      <c r="DA59" s="261"/>
      <c r="DB59" s="261"/>
      <c r="DC59" s="261"/>
      <c r="DD59" s="261"/>
      <c r="DE59" s="98"/>
      <c r="DF59" s="98"/>
      <c r="DG59" s="98"/>
      <c r="DH59" s="98"/>
      <c r="DI59" s="98"/>
    </row>
    <row r="60" spans="1:113" ht="12.9" customHeight="1">
      <c r="A60" s="98"/>
      <c r="B60" s="98"/>
      <c r="C60" s="98"/>
      <c r="D60" s="98"/>
      <c r="E60" s="98"/>
      <c r="F60" s="98"/>
      <c r="G60" s="98"/>
      <c r="H60" s="98"/>
      <c r="I60" s="98"/>
      <c r="J60" s="98"/>
      <c r="K60" s="98"/>
      <c r="L60" s="98"/>
      <c r="M60" s="98"/>
      <c r="N60" s="98"/>
      <c r="O60" s="261"/>
      <c r="P60" s="261"/>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261"/>
      <c r="AP60" s="261"/>
      <c r="AQ60" s="98"/>
      <c r="AR60" s="98"/>
      <c r="AS60" s="98"/>
      <c r="AT60" s="98"/>
      <c r="AU60" s="98"/>
      <c r="AV60" s="98"/>
      <c r="AW60" s="261"/>
      <c r="AX60" s="98"/>
      <c r="AY60" s="260"/>
      <c r="AZ60" s="98"/>
      <c r="BA60" s="98"/>
      <c r="BB60" s="98"/>
      <c r="BC60" s="98"/>
      <c r="BD60" s="98"/>
      <c r="BE60" s="98"/>
      <c r="BF60" s="98"/>
      <c r="BG60" s="98"/>
      <c r="BH60" s="98"/>
      <c r="BI60" s="261"/>
      <c r="BJ60" s="98"/>
      <c r="BK60" s="98"/>
      <c r="BL60" s="261"/>
      <c r="BM60" s="98"/>
      <c r="BN60" s="98"/>
      <c r="BO60" s="98"/>
      <c r="BP60" s="98"/>
      <c r="BQ60" s="98"/>
      <c r="BR60" s="98"/>
      <c r="BS60" s="98"/>
      <c r="BT60" s="98"/>
      <c r="BU60" s="98"/>
      <c r="BV60" s="98"/>
      <c r="BW60" s="98"/>
      <c r="BX60" s="98"/>
      <c r="BY60" s="261"/>
      <c r="BZ60" s="98"/>
      <c r="CA60" s="261"/>
      <c r="CB60" s="98"/>
      <c r="CC60" s="98"/>
      <c r="CD60" s="98"/>
      <c r="CE60" s="98"/>
      <c r="CF60" s="98"/>
      <c r="CG60" s="98"/>
      <c r="CH60" s="98"/>
      <c r="CI60" s="98"/>
      <c r="CJ60" s="98"/>
      <c r="CK60" s="98"/>
      <c r="CL60" s="98"/>
      <c r="CM60" s="98"/>
      <c r="CN60" s="98"/>
      <c r="CO60" s="98"/>
      <c r="CP60" s="98"/>
      <c r="CQ60" s="98"/>
      <c r="CR60" s="98"/>
      <c r="CS60" s="98"/>
      <c r="CT60" s="274"/>
      <c r="CU60" s="274"/>
      <c r="CV60" s="98"/>
      <c r="CW60" s="98"/>
      <c r="CX60" s="98"/>
      <c r="CY60" s="98"/>
      <c r="CZ60" s="98"/>
      <c r="DA60" s="261"/>
      <c r="DB60" s="261"/>
      <c r="DC60" s="261"/>
      <c r="DD60" s="261"/>
      <c r="DE60" s="98"/>
      <c r="DF60" s="98"/>
      <c r="DG60" s="98"/>
      <c r="DH60" s="98"/>
      <c r="DI60" s="98"/>
    </row>
    <row r="61" spans="1:113" ht="12.9" customHeight="1">
      <c r="A61" s="98"/>
      <c r="B61" s="98"/>
      <c r="C61" s="98"/>
      <c r="D61" s="98"/>
      <c r="E61" s="98"/>
      <c r="F61" s="98"/>
      <c r="G61" s="98"/>
      <c r="H61" s="98"/>
      <c r="I61" s="98"/>
      <c r="J61" s="98"/>
      <c r="K61" s="98"/>
      <c r="L61" s="98"/>
      <c r="M61" s="98"/>
      <c r="N61" s="98"/>
      <c r="O61" s="261"/>
      <c r="P61" s="261"/>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261"/>
      <c r="AP61" s="261"/>
      <c r="AQ61" s="98"/>
      <c r="AR61" s="98"/>
      <c r="AS61" s="98"/>
      <c r="AT61" s="98"/>
      <c r="AU61" s="98"/>
      <c r="AV61" s="98"/>
      <c r="AW61" s="261"/>
      <c r="AX61" s="98"/>
      <c r="AY61" s="260"/>
      <c r="AZ61" s="98"/>
      <c r="BA61" s="98"/>
      <c r="BB61" s="98"/>
      <c r="BC61" s="98"/>
      <c r="BD61" s="98"/>
      <c r="BE61" s="98"/>
      <c r="BF61" s="98"/>
      <c r="BG61" s="98"/>
      <c r="BH61" s="98"/>
      <c r="BI61" s="261"/>
      <c r="BJ61" s="98"/>
      <c r="BK61" s="98"/>
      <c r="BL61" s="261"/>
      <c r="BM61" s="98"/>
      <c r="BN61" s="98"/>
      <c r="BO61" s="98"/>
      <c r="BP61" s="98"/>
      <c r="BQ61" s="98"/>
      <c r="BR61" s="98"/>
      <c r="BS61" s="98"/>
      <c r="BT61" s="98"/>
      <c r="BU61" s="98"/>
      <c r="BV61" s="98"/>
      <c r="BW61" s="98"/>
      <c r="BX61" s="98"/>
      <c r="BY61" s="261"/>
      <c r="BZ61" s="98"/>
      <c r="CA61" s="261"/>
      <c r="CB61" s="98"/>
      <c r="CC61" s="98"/>
      <c r="CD61" s="98"/>
      <c r="CE61" s="98"/>
      <c r="CF61" s="98"/>
      <c r="CG61" s="98"/>
      <c r="CH61" s="98"/>
      <c r="CI61" s="98"/>
      <c r="CJ61" s="98"/>
      <c r="CK61" s="98"/>
      <c r="CL61" s="98"/>
      <c r="CM61" s="98"/>
      <c r="CN61" s="98"/>
      <c r="CO61" s="98"/>
      <c r="CP61" s="98"/>
      <c r="CQ61" s="98"/>
      <c r="CR61" s="98"/>
      <c r="CS61" s="98"/>
      <c r="CT61" s="274"/>
      <c r="CU61" s="274"/>
      <c r="CV61" s="98"/>
      <c r="CW61" s="98"/>
      <c r="CX61" s="98"/>
      <c r="CY61" s="98"/>
      <c r="CZ61" s="98"/>
      <c r="DA61" s="261"/>
      <c r="DB61" s="261"/>
      <c r="DC61" s="261"/>
      <c r="DD61" s="261"/>
      <c r="DE61" s="98"/>
      <c r="DF61" s="98"/>
      <c r="DG61" s="98"/>
      <c r="DH61" s="98"/>
      <c r="DI61" s="98"/>
    </row>
    <row r="62" spans="1:113" ht="12.9" customHeight="1">
      <c r="A62" s="98"/>
      <c r="B62" s="98"/>
      <c r="C62" s="98"/>
      <c r="D62" s="98"/>
      <c r="E62" s="98"/>
      <c r="F62" s="98"/>
      <c r="G62" s="98"/>
      <c r="H62" s="98"/>
      <c r="I62" s="98"/>
      <c r="J62" s="98"/>
      <c r="K62" s="98"/>
      <c r="L62" s="98"/>
      <c r="M62" s="98"/>
      <c r="N62" s="98"/>
      <c r="O62" s="261"/>
      <c r="P62" s="261"/>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261"/>
      <c r="AP62" s="261"/>
      <c r="AQ62" s="98"/>
      <c r="AR62" s="98"/>
      <c r="AS62" s="98"/>
      <c r="AT62" s="98"/>
      <c r="AU62" s="98"/>
      <c r="AV62" s="98"/>
      <c r="AW62" s="261"/>
      <c r="AX62" s="98"/>
      <c r="AY62" s="260"/>
      <c r="AZ62" s="98"/>
      <c r="BA62" s="98"/>
      <c r="BB62" s="98"/>
      <c r="BC62" s="98"/>
      <c r="BD62" s="98"/>
      <c r="BE62" s="98"/>
      <c r="BF62" s="98"/>
      <c r="BG62" s="98"/>
      <c r="BH62" s="98"/>
      <c r="BI62" s="261"/>
      <c r="BJ62" s="98"/>
      <c r="BK62" s="98"/>
      <c r="BL62" s="261"/>
      <c r="BM62" s="98"/>
      <c r="BN62" s="98"/>
      <c r="BO62" s="98"/>
      <c r="BP62" s="98"/>
      <c r="BQ62" s="98"/>
      <c r="BR62" s="98"/>
      <c r="BS62" s="98"/>
      <c r="BT62" s="98"/>
      <c r="BU62" s="98"/>
      <c r="BV62" s="98"/>
      <c r="BW62" s="98"/>
      <c r="BX62" s="98"/>
      <c r="BY62" s="261"/>
      <c r="BZ62" s="98"/>
      <c r="CA62" s="261"/>
      <c r="CB62" s="98"/>
      <c r="CC62" s="98"/>
      <c r="CD62" s="98"/>
      <c r="CE62" s="98"/>
      <c r="CF62" s="98"/>
      <c r="CG62" s="98"/>
      <c r="CH62" s="98"/>
      <c r="CI62" s="98"/>
      <c r="CJ62" s="98"/>
      <c r="CK62" s="98"/>
      <c r="CL62" s="98"/>
      <c r="CM62" s="98"/>
      <c r="CN62" s="98"/>
      <c r="CO62" s="98"/>
      <c r="CP62" s="98"/>
      <c r="CQ62" s="98"/>
      <c r="CR62" s="98"/>
      <c r="CS62" s="98"/>
      <c r="CT62" s="274"/>
      <c r="CU62" s="274"/>
      <c r="CV62" s="98"/>
      <c r="CW62" s="98"/>
      <c r="CX62" s="98"/>
      <c r="CY62" s="98"/>
      <c r="CZ62" s="98"/>
      <c r="DA62" s="261"/>
      <c r="DB62" s="261"/>
      <c r="DC62" s="261"/>
      <c r="DD62" s="261"/>
      <c r="DE62" s="98"/>
      <c r="DF62" s="98"/>
      <c r="DG62" s="98"/>
      <c r="DH62" s="98"/>
      <c r="DI62" s="98"/>
    </row>
    <row r="63" spans="1:113" ht="12.9" customHeight="1">
      <c r="A63" s="98"/>
      <c r="B63" s="98"/>
      <c r="C63" s="98"/>
      <c r="D63" s="98"/>
      <c r="E63" s="98"/>
      <c r="F63" s="98"/>
      <c r="G63" s="98"/>
      <c r="H63" s="98"/>
      <c r="I63" s="98"/>
      <c r="J63" s="98"/>
      <c r="K63" s="98"/>
      <c r="L63" s="98"/>
      <c r="M63" s="98"/>
      <c r="N63" s="98"/>
      <c r="O63" s="261"/>
      <c r="P63" s="261"/>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261"/>
      <c r="AP63" s="261"/>
      <c r="AQ63" s="98"/>
      <c r="AR63" s="98"/>
      <c r="AS63" s="98"/>
      <c r="AT63" s="98"/>
      <c r="AU63" s="98"/>
      <c r="AV63" s="98"/>
      <c r="AW63" s="261"/>
      <c r="AX63" s="98"/>
      <c r="AY63" s="260"/>
      <c r="AZ63" s="98"/>
      <c r="BA63" s="98"/>
      <c r="BB63" s="98"/>
      <c r="BC63" s="98"/>
      <c r="BD63" s="98"/>
      <c r="BE63" s="98"/>
      <c r="BF63" s="98"/>
      <c r="BG63" s="98"/>
      <c r="BH63" s="98"/>
      <c r="BI63" s="261"/>
      <c r="BJ63" s="98"/>
      <c r="BK63" s="98"/>
      <c r="BL63" s="261"/>
      <c r="BM63" s="98"/>
      <c r="BN63" s="98"/>
      <c r="BO63" s="98"/>
      <c r="BP63" s="98"/>
      <c r="BQ63" s="98"/>
      <c r="BR63" s="98"/>
      <c r="BS63" s="98"/>
      <c r="BT63" s="98"/>
      <c r="BU63" s="98"/>
      <c r="BV63" s="98"/>
      <c r="BW63" s="98"/>
      <c r="BX63" s="98"/>
      <c r="BY63" s="261"/>
      <c r="BZ63" s="98"/>
      <c r="CA63" s="261"/>
      <c r="CB63" s="98"/>
      <c r="CC63" s="98"/>
      <c r="CD63" s="98"/>
      <c r="CE63" s="98"/>
      <c r="CF63" s="98"/>
      <c r="CG63" s="98"/>
      <c r="CH63" s="98"/>
      <c r="CI63" s="98"/>
      <c r="CJ63" s="98"/>
      <c r="CK63" s="98"/>
      <c r="CL63" s="98"/>
      <c r="CM63" s="98"/>
      <c r="CN63" s="98"/>
      <c r="CO63" s="98"/>
      <c r="CP63" s="98"/>
      <c r="CQ63" s="98"/>
      <c r="CR63" s="98"/>
      <c r="CS63" s="98"/>
      <c r="CT63" s="274"/>
      <c r="CU63" s="274"/>
      <c r="CV63" s="98"/>
      <c r="CW63" s="98"/>
      <c r="CX63" s="98"/>
      <c r="CY63" s="98"/>
      <c r="CZ63" s="98"/>
      <c r="DA63" s="261"/>
      <c r="DB63" s="261"/>
      <c r="DC63" s="261"/>
      <c r="DD63" s="261"/>
      <c r="DE63" s="98"/>
      <c r="DF63" s="98"/>
      <c r="DG63" s="98"/>
      <c r="DH63" s="98"/>
      <c r="DI63" s="98"/>
    </row>
    <row r="64" spans="1:113" ht="12.9" customHeight="1">
      <c r="A64" s="98"/>
      <c r="B64" s="98"/>
      <c r="C64" s="98"/>
      <c r="D64" s="98"/>
      <c r="E64" s="98"/>
      <c r="F64" s="98"/>
      <c r="G64" s="98"/>
      <c r="H64" s="98"/>
      <c r="I64" s="98"/>
      <c r="J64" s="98"/>
      <c r="K64" s="98"/>
      <c r="L64" s="98"/>
      <c r="M64" s="98"/>
      <c r="N64" s="98"/>
      <c r="O64" s="261"/>
      <c r="P64" s="261"/>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261"/>
      <c r="AP64" s="261"/>
      <c r="AQ64" s="98"/>
      <c r="AR64" s="98"/>
      <c r="AS64" s="98"/>
      <c r="AT64" s="98"/>
      <c r="AU64" s="98"/>
      <c r="AV64" s="98"/>
      <c r="AW64" s="261"/>
      <c r="AX64" s="98"/>
      <c r="AY64" s="260"/>
      <c r="AZ64" s="98"/>
      <c r="BA64" s="98"/>
      <c r="BB64" s="98"/>
      <c r="BC64" s="98"/>
      <c r="BD64" s="98"/>
      <c r="BE64" s="98"/>
      <c r="BF64" s="98"/>
      <c r="BG64" s="98"/>
      <c r="BH64" s="98"/>
      <c r="BI64" s="261"/>
      <c r="BJ64" s="98"/>
      <c r="BK64" s="98"/>
      <c r="BL64" s="261"/>
      <c r="BM64" s="98"/>
      <c r="BN64" s="98"/>
      <c r="BO64" s="98"/>
      <c r="BP64" s="98"/>
      <c r="BQ64" s="98"/>
      <c r="BR64" s="98"/>
      <c r="BS64" s="98"/>
      <c r="BT64" s="98"/>
      <c r="BU64" s="98"/>
      <c r="BV64" s="98"/>
      <c r="BW64" s="98"/>
      <c r="BX64" s="98"/>
      <c r="BY64" s="261"/>
      <c r="BZ64" s="98"/>
      <c r="CA64" s="261"/>
      <c r="CB64" s="98"/>
      <c r="CC64" s="98"/>
      <c r="CD64" s="98"/>
      <c r="CE64" s="98"/>
      <c r="CF64" s="98"/>
      <c r="CG64" s="98"/>
      <c r="CH64" s="98"/>
      <c r="CI64" s="98"/>
      <c r="CJ64" s="98"/>
      <c r="CK64" s="98"/>
      <c r="CL64" s="98"/>
      <c r="CM64" s="98"/>
      <c r="CN64" s="98"/>
      <c r="CO64" s="98"/>
      <c r="CP64" s="98"/>
      <c r="CQ64" s="98"/>
      <c r="CR64" s="98"/>
      <c r="CS64" s="98"/>
      <c r="CT64" s="274"/>
      <c r="CU64" s="274"/>
      <c r="CV64" s="98"/>
      <c r="CW64" s="98"/>
      <c r="CX64" s="98"/>
      <c r="CY64" s="98"/>
      <c r="CZ64" s="98"/>
      <c r="DA64" s="261"/>
      <c r="DB64" s="261"/>
      <c r="DC64" s="261"/>
      <c r="DD64" s="261"/>
      <c r="DE64" s="98"/>
      <c r="DF64" s="98"/>
      <c r="DG64" s="98"/>
      <c r="DH64" s="98"/>
      <c r="DI64" s="98"/>
    </row>
    <row r="65" spans="1:113" ht="12.9" customHeight="1">
      <c r="A65" s="98"/>
      <c r="B65" s="98"/>
      <c r="C65" s="98"/>
      <c r="D65" s="98"/>
      <c r="E65" s="98"/>
      <c r="F65" s="98"/>
      <c r="G65" s="98"/>
      <c r="H65" s="98"/>
      <c r="I65" s="98"/>
      <c r="J65" s="98"/>
      <c r="K65" s="98"/>
      <c r="L65" s="98"/>
      <c r="M65" s="98"/>
      <c r="N65" s="98"/>
      <c r="O65" s="261"/>
      <c r="P65" s="261"/>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261"/>
      <c r="AP65" s="261"/>
      <c r="AQ65" s="98"/>
      <c r="AR65" s="98"/>
      <c r="AS65" s="98"/>
      <c r="AT65" s="98"/>
      <c r="AU65" s="98"/>
      <c r="AV65" s="98"/>
      <c r="AW65" s="261"/>
      <c r="AX65" s="98"/>
      <c r="AY65" s="260"/>
      <c r="AZ65" s="98"/>
      <c r="BA65" s="98"/>
      <c r="BB65" s="98"/>
      <c r="BC65" s="98"/>
      <c r="BD65" s="98"/>
      <c r="BE65" s="98"/>
      <c r="BF65" s="98"/>
      <c r="BG65" s="98"/>
      <c r="BH65" s="98"/>
      <c r="BI65" s="261"/>
      <c r="BJ65" s="98"/>
      <c r="BK65" s="98"/>
      <c r="BL65" s="261"/>
      <c r="BM65" s="98"/>
      <c r="BN65" s="98"/>
      <c r="BO65" s="98"/>
      <c r="BP65" s="98"/>
      <c r="BQ65" s="98"/>
      <c r="BR65" s="98"/>
      <c r="BS65" s="98"/>
      <c r="BT65" s="98"/>
      <c r="BU65" s="98"/>
      <c r="BV65" s="98"/>
      <c r="BW65" s="98"/>
      <c r="BX65" s="98"/>
      <c r="BY65" s="261"/>
      <c r="BZ65" s="98"/>
      <c r="CA65" s="261"/>
      <c r="CB65" s="98"/>
      <c r="CC65" s="98"/>
      <c r="CD65" s="98"/>
      <c r="CE65" s="98"/>
      <c r="CF65" s="98"/>
      <c r="CG65" s="98"/>
      <c r="CH65" s="98"/>
      <c r="CI65" s="98"/>
      <c r="CJ65" s="98"/>
      <c r="CK65" s="98"/>
      <c r="CL65" s="98"/>
      <c r="CM65" s="98"/>
      <c r="CN65" s="98"/>
      <c r="CO65" s="98"/>
      <c r="CP65" s="98"/>
      <c r="CQ65" s="98"/>
      <c r="CR65" s="98"/>
      <c r="CS65" s="98"/>
      <c r="CT65" s="274"/>
      <c r="CU65" s="274"/>
      <c r="CV65" s="98"/>
      <c r="CW65" s="98"/>
      <c r="CX65" s="98"/>
      <c r="CY65" s="98"/>
      <c r="CZ65" s="98"/>
      <c r="DA65" s="261"/>
      <c r="DB65" s="261"/>
      <c r="DC65" s="261"/>
      <c r="DD65" s="261"/>
      <c r="DE65" s="98"/>
      <c r="DF65" s="98"/>
      <c r="DG65" s="98"/>
      <c r="DH65" s="98"/>
      <c r="DI65" s="98"/>
    </row>
    <row r="66" spans="1:113" ht="12.9" customHeight="1">
      <c r="A66" s="98"/>
      <c r="B66" s="98"/>
      <c r="C66" s="98"/>
      <c r="D66" s="98"/>
      <c r="E66" s="98"/>
      <c r="F66" s="98"/>
      <c r="G66" s="98"/>
      <c r="H66" s="98"/>
      <c r="I66" s="98"/>
      <c r="J66" s="98"/>
      <c r="K66" s="98"/>
      <c r="L66" s="98"/>
      <c r="M66" s="98"/>
      <c r="N66" s="98"/>
      <c r="O66" s="261"/>
      <c r="P66" s="261"/>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261"/>
      <c r="AP66" s="261"/>
      <c r="AQ66" s="98"/>
      <c r="AR66" s="98"/>
      <c r="AS66" s="98"/>
      <c r="AT66" s="98"/>
      <c r="AU66" s="98"/>
      <c r="AV66" s="98"/>
      <c r="AW66" s="261"/>
      <c r="AX66" s="98"/>
      <c r="AY66" s="260"/>
      <c r="AZ66" s="98"/>
      <c r="BA66" s="98"/>
      <c r="BB66" s="98"/>
      <c r="BC66" s="98"/>
      <c r="BD66" s="98"/>
      <c r="BE66" s="98"/>
      <c r="BF66" s="98"/>
      <c r="BG66" s="98"/>
      <c r="BH66" s="98"/>
      <c r="BI66" s="261"/>
      <c r="BJ66" s="98"/>
      <c r="BK66" s="98"/>
      <c r="BL66" s="261"/>
      <c r="BM66" s="98"/>
      <c r="BN66" s="98"/>
      <c r="BO66" s="98"/>
      <c r="BP66" s="98"/>
      <c r="BQ66" s="98"/>
      <c r="BR66" s="98"/>
      <c r="BS66" s="98"/>
      <c r="BT66" s="98"/>
      <c r="BU66" s="98"/>
      <c r="BV66" s="98"/>
      <c r="BW66" s="98"/>
      <c r="BX66" s="98"/>
      <c r="BY66" s="261"/>
      <c r="BZ66" s="98"/>
      <c r="CA66" s="261"/>
      <c r="CB66" s="98"/>
      <c r="CC66" s="98"/>
      <c r="CD66" s="98"/>
      <c r="CE66" s="98"/>
      <c r="CF66" s="98"/>
      <c r="CG66" s="98"/>
      <c r="CH66" s="98"/>
      <c r="CI66" s="98"/>
      <c r="CJ66" s="98"/>
      <c r="CK66" s="98"/>
      <c r="CL66" s="98"/>
      <c r="CM66" s="98"/>
      <c r="CN66" s="98"/>
      <c r="CO66" s="98"/>
      <c r="CP66" s="98"/>
      <c r="CQ66" s="98"/>
      <c r="CR66" s="98"/>
      <c r="CS66" s="98"/>
      <c r="CT66" s="274"/>
      <c r="CU66" s="274"/>
      <c r="CV66" s="98"/>
      <c r="CW66" s="98"/>
      <c r="CX66" s="98"/>
      <c r="CY66" s="98"/>
      <c r="CZ66" s="98"/>
      <c r="DA66" s="261"/>
      <c r="DB66" s="261"/>
      <c r="DC66" s="261"/>
      <c r="DD66" s="261"/>
      <c r="DE66" s="98"/>
      <c r="DF66" s="98"/>
      <c r="DG66" s="98"/>
      <c r="DH66" s="98"/>
      <c r="DI66" s="98"/>
    </row>
    <row r="67" spans="1:113" ht="12.9" customHeight="1">
      <c r="A67" s="98"/>
      <c r="B67" s="98"/>
      <c r="C67" s="98"/>
      <c r="D67" s="98"/>
      <c r="E67" s="98"/>
      <c r="F67" s="98"/>
      <c r="G67" s="98"/>
      <c r="H67" s="98"/>
      <c r="I67" s="98"/>
      <c r="J67" s="98"/>
      <c r="K67" s="98"/>
      <c r="L67" s="98"/>
      <c r="M67" s="98"/>
      <c r="N67" s="98"/>
      <c r="O67" s="261"/>
      <c r="P67" s="261"/>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261"/>
      <c r="AP67" s="261"/>
      <c r="AQ67" s="98"/>
      <c r="AR67" s="98"/>
      <c r="AS67" s="98"/>
      <c r="AT67" s="98"/>
      <c r="AU67" s="98"/>
      <c r="AV67" s="98"/>
      <c r="AW67" s="261"/>
      <c r="AX67" s="98"/>
      <c r="AY67" s="260"/>
      <c r="AZ67" s="98"/>
      <c r="BA67" s="98"/>
      <c r="BB67" s="98"/>
      <c r="BC67" s="98"/>
      <c r="BD67" s="98"/>
      <c r="BE67" s="98"/>
      <c r="BF67" s="98"/>
      <c r="BG67" s="98"/>
      <c r="BH67" s="98"/>
      <c r="BI67" s="261"/>
      <c r="BJ67" s="98"/>
      <c r="BK67" s="98"/>
      <c r="BL67" s="261"/>
      <c r="BM67" s="98"/>
      <c r="BN67" s="98"/>
      <c r="BO67" s="98"/>
      <c r="BP67" s="98"/>
      <c r="BQ67" s="98"/>
      <c r="BR67" s="98"/>
      <c r="BS67" s="98"/>
      <c r="BT67" s="98"/>
      <c r="BU67" s="98"/>
      <c r="BV67" s="98"/>
      <c r="BW67" s="98"/>
      <c r="BX67" s="98"/>
      <c r="BY67" s="261"/>
      <c r="BZ67" s="98"/>
      <c r="CA67" s="261"/>
      <c r="CB67" s="98"/>
      <c r="CC67" s="98"/>
      <c r="CD67" s="98"/>
      <c r="CE67" s="98"/>
      <c r="CF67" s="98"/>
      <c r="CG67" s="98"/>
      <c r="CH67" s="98"/>
      <c r="CI67" s="98"/>
      <c r="CJ67" s="98"/>
      <c r="CK67" s="98"/>
      <c r="CL67" s="98"/>
      <c r="CM67" s="98"/>
      <c r="CN67" s="98"/>
      <c r="CO67" s="98"/>
      <c r="CP67" s="98"/>
      <c r="CQ67" s="98"/>
      <c r="CR67" s="98"/>
      <c r="CS67" s="98"/>
      <c r="CT67" s="274"/>
      <c r="CU67" s="274"/>
      <c r="CV67" s="98"/>
      <c r="CW67" s="98"/>
      <c r="CX67" s="98"/>
      <c r="CY67" s="98"/>
      <c r="CZ67" s="98"/>
      <c r="DA67" s="261"/>
      <c r="DB67" s="261"/>
      <c r="DC67" s="261"/>
      <c r="DD67" s="261"/>
      <c r="DE67" s="98"/>
      <c r="DF67" s="98"/>
      <c r="DG67" s="98"/>
      <c r="DH67" s="98"/>
      <c r="DI67" s="98"/>
    </row>
    <row r="68" spans="1:113" ht="12.9" customHeight="1">
      <c r="A68" s="98"/>
      <c r="B68" s="98"/>
      <c r="C68" s="98"/>
      <c r="D68" s="98"/>
      <c r="E68" s="98"/>
      <c r="F68" s="98"/>
      <c r="G68" s="98"/>
      <c r="H68" s="98"/>
      <c r="I68" s="98"/>
      <c r="J68" s="98"/>
      <c r="K68" s="98"/>
      <c r="L68" s="98"/>
      <c r="M68" s="98"/>
      <c r="N68" s="98"/>
      <c r="O68" s="261"/>
      <c r="P68" s="261"/>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261"/>
      <c r="AP68" s="261"/>
      <c r="AQ68" s="98"/>
      <c r="AR68" s="98"/>
      <c r="AS68" s="98"/>
      <c r="AT68" s="98"/>
      <c r="AU68" s="98"/>
      <c r="AV68" s="98"/>
      <c r="AW68" s="261"/>
      <c r="AX68" s="98"/>
      <c r="AY68" s="260"/>
      <c r="AZ68" s="98"/>
      <c r="BA68" s="98"/>
      <c r="BB68" s="98"/>
      <c r="BC68" s="98"/>
      <c r="BD68" s="98"/>
      <c r="BE68" s="98"/>
      <c r="BF68" s="98"/>
      <c r="BG68" s="98"/>
      <c r="BH68" s="98"/>
      <c r="BI68" s="261"/>
      <c r="BJ68" s="98"/>
      <c r="BK68" s="98"/>
      <c r="BL68" s="261"/>
      <c r="BM68" s="98"/>
      <c r="BN68" s="98"/>
      <c r="BO68" s="98"/>
      <c r="BP68" s="98"/>
      <c r="BQ68" s="98"/>
      <c r="BR68" s="98"/>
      <c r="BS68" s="98"/>
      <c r="BT68" s="98"/>
      <c r="BU68" s="98"/>
      <c r="BV68" s="98"/>
      <c r="BW68" s="98"/>
      <c r="BX68" s="98"/>
      <c r="BY68" s="261"/>
      <c r="BZ68" s="98"/>
      <c r="CA68" s="261"/>
      <c r="CB68" s="98"/>
      <c r="CC68" s="98"/>
      <c r="CD68" s="98"/>
      <c r="CE68" s="98"/>
      <c r="CF68" s="98"/>
      <c r="CG68" s="98"/>
      <c r="CH68" s="98"/>
      <c r="CI68" s="98"/>
      <c r="CJ68" s="98"/>
      <c r="CK68" s="98"/>
      <c r="CL68" s="98"/>
      <c r="CM68" s="98"/>
      <c r="CN68" s="98"/>
      <c r="CO68" s="98"/>
      <c r="CP68" s="98"/>
      <c r="CQ68" s="98"/>
      <c r="CR68" s="98"/>
      <c r="CS68" s="98"/>
      <c r="CT68" s="274"/>
      <c r="CU68" s="274"/>
      <c r="CV68" s="98"/>
      <c r="CW68" s="98"/>
      <c r="CX68" s="98"/>
      <c r="CY68" s="98"/>
      <c r="CZ68" s="98"/>
      <c r="DA68" s="261"/>
      <c r="DB68" s="261"/>
      <c r="DC68" s="261"/>
      <c r="DD68" s="261"/>
      <c r="DE68" s="98"/>
      <c r="DF68" s="98"/>
      <c r="DG68" s="98"/>
      <c r="DH68" s="98"/>
      <c r="DI68" s="98"/>
    </row>
    <row r="69" spans="1:113" ht="12.9" customHeight="1">
      <c r="A69" s="98"/>
      <c r="B69" s="98"/>
      <c r="C69" s="98"/>
      <c r="D69" s="98"/>
      <c r="E69" s="98"/>
      <c r="F69" s="98"/>
      <c r="G69" s="98"/>
      <c r="H69" s="98"/>
      <c r="I69" s="98"/>
      <c r="J69" s="98"/>
      <c r="K69" s="98"/>
      <c r="L69" s="98"/>
      <c r="M69" s="98"/>
      <c r="N69" s="98"/>
      <c r="O69" s="261"/>
      <c r="P69" s="261"/>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261"/>
      <c r="AP69" s="261"/>
      <c r="AQ69" s="98"/>
      <c r="AR69" s="98"/>
      <c r="AS69" s="98"/>
      <c r="AT69" s="98"/>
      <c r="AU69" s="98"/>
      <c r="AV69" s="98"/>
      <c r="AW69" s="261"/>
      <c r="AX69" s="98"/>
      <c r="AY69" s="260"/>
      <c r="AZ69" s="98"/>
      <c r="BA69" s="98"/>
      <c r="BB69" s="98"/>
      <c r="BC69" s="98"/>
      <c r="BD69" s="98"/>
      <c r="BE69" s="98"/>
      <c r="BF69" s="98"/>
      <c r="BG69" s="98"/>
      <c r="BH69" s="98"/>
      <c r="BI69" s="261"/>
      <c r="BJ69" s="98"/>
      <c r="BK69" s="98"/>
      <c r="BL69" s="261"/>
      <c r="BM69" s="98"/>
      <c r="BN69" s="98"/>
      <c r="BO69" s="98"/>
      <c r="BP69" s="98"/>
      <c r="BQ69" s="98"/>
      <c r="BR69" s="98"/>
      <c r="BS69" s="98"/>
      <c r="BT69" s="98"/>
      <c r="BU69" s="98"/>
      <c r="BV69" s="98"/>
      <c r="BW69" s="98"/>
      <c r="BX69" s="98"/>
      <c r="BY69" s="261"/>
      <c r="BZ69" s="98"/>
      <c r="CA69" s="261"/>
      <c r="CB69" s="98"/>
      <c r="CC69" s="98"/>
      <c r="CD69" s="98"/>
      <c r="CE69" s="98"/>
      <c r="CF69" s="98"/>
      <c r="CG69" s="98"/>
      <c r="CH69" s="98"/>
      <c r="CI69" s="98"/>
      <c r="CJ69" s="98"/>
      <c r="CK69" s="98"/>
      <c r="CL69" s="98"/>
      <c r="CM69" s="98"/>
      <c r="CN69" s="98"/>
      <c r="CO69" s="98"/>
      <c r="CP69" s="98"/>
      <c r="CQ69" s="98"/>
      <c r="CR69" s="98"/>
      <c r="CS69" s="98"/>
      <c r="CT69" s="274"/>
      <c r="CU69" s="274"/>
      <c r="CV69" s="98"/>
      <c r="CW69" s="98"/>
      <c r="CX69" s="98"/>
      <c r="CY69" s="98"/>
      <c r="CZ69" s="98"/>
      <c r="DA69" s="261"/>
      <c r="DB69" s="261"/>
      <c r="DC69" s="261"/>
      <c r="DD69" s="261"/>
      <c r="DE69" s="98"/>
      <c r="DF69" s="98"/>
      <c r="DG69" s="98"/>
      <c r="DH69" s="98"/>
      <c r="DI69" s="98"/>
    </row>
    <row r="70" spans="1:113" ht="12.9" customHeight="1">
      <c r="A70" s="98"/>
      <c r="B70" s="98"/>
      <c r="C70" s="98"/>
      <c r="D70" s="98"/>
      <c r="E70" s="98"/>
      <c r="F70" s="98"/>
      <c r="G70" s="98"/>
      <c r="H70" s="98"/>
      <c r="I70" s="98"/>
      <c r="J70" s="98"/>
      <c r="K70" s="98"/>
      <c r="L70" s="98"/>
      <c r="M70" s="98"/>
      <c r="N70" s="98"/>
      <c r="O70" s="261"/>
      <c r="P70" s="261"/>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261"/>
      <c r="AP70" s="261"/>
      <c r="AQ70" s="98"/>
      <c r="AR70" s="98"/>
      <c r="AS70" s="98"/>
      <c r="AT70" s="98"/>
      <c r="AU70" s="98"/>
      <c r="AV70" s="98"/>
      <c r="AW70" s="261"/>
      <c r="AX70" s="98"/>
      <c r="AY70" s="260"/>
      <c r="AZ70" s="98"/>
      <c r="BA70" s="98"/>
      <c r="BB70" s="98"/>
      <c r="BC70" s="98"/>
      <c r="BD70" s="98"/>
      <c r="BE70" s="98"/>
      <c r="BF70" s="98"/>
      <c r="BG70" s="98"/>
      <c r="BH70" s="98"/>
      <c r="BI70" s="261"/>
      <c r="BJ70" s="98"/>
      <c r="BK70" s="98"/>
      <c r="BL70" s="261"/>
      <c r="BM70" s="98"/>
      <c r="BN70" s="98"/>
      <c r="BO70" s="98"/>
      <c r="BP70" s="98"/>
      <c r="BQ70" s="98"/>
      <c r="BR70" s="98"/>
      <c r="BS70" s="98"/>
      <c r="BT70" s="98"/>
      <c r="BU70" s="98"/>
      <c r="BV70" s="98"/>
      <c r="BW70" s="98"/>
      <c r="BX70" s="98"/>
      <c r="BY70" s="261"/>
      <c r="BZ70" s="98"/>
      <c r="CA70" s="261"/>
      <c r="CB70" s="98"/>
      <c r="CC70" s="98"/>
      <c r="CD70" s="98"/>
      <c r="CE70" s="98"/>
      <c r="CF70" s="98"/>
      <c r="CG70" s="98"/>
      <c r="CH70" s="98"/>
      <c r="CI70" s="98"/>
      <c r="CJ70" s="98"/>
      <c r="CK70" s="98"/>
      <c r="CL70" s="98"/>
      <c r="CM70" s="98"/>
      <c r="CN70" s="98"/>
      <c r="CO70" s="98"/>
      <c r="CP70" s="98"/>
      <c r="CQ70" s="98"/>
      <c r="CR70" s="98"/>
      <c r="CS70" s="98"/>
      <c r="CT70" s="274"/>
      <c r="CU70" s="274"/>
      <c r="CV70" s="98"/>
      <c r="CW70" s="98"/>
      <c r="CX70" s="98"/>
      <c r="CY70" s="98"/>
      <c r="CZ70" s="98"/>
      <c r="DA70" s="261"/>
      <c r="DB70" s="261"/>
      <c r="DC70" s="261"/>
      <c r="DD70" s="261"/>
      <c r="DE70" s="98"/>
      <c r="DF70" s="98"/>
      <c r="DG70" s="98"/>
      <c r="DH70" s="98"/>
      <c r="DI70" s="98"/>
    </row>
    <row r="71" spans="1:113" ht="12.9" customHeight="1">
      <c r="A71" s="98"/>
      <c r="B71" s="98"/>
      <c r="C71" s="98"/>
      <c r="D71" s="98"/>
      <c r="E71" s="98"/>
      <c r="F71" s="98"/>
      <c r="G71" s="98"/>
      <c r="H71" s="98"/>
      <c r="I71" s="98"/>
      <c r="J71" s="98"/>
      <c r="K71" s="98"/>
      <c r="L71" s="98"/>
      <c r="M71" s="98"/>
      <c r="N71" s="98"/>
      <c r="O71" s="261"/>
      <c r="P71" s="261"/>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261"/>
      <c r="AP71" s="261"/>
      <c r="AQ71" s="98"/>
      <c r="AR71" s="98"/>
      <c r="AS71" s="98"/>
      <c r="AT71" s="98"/>
      <c r="AU71" s="98"/>
      <c r="AV71" s="98"/>
      <c r="AW71" s="261"/>
      <c r="AX71" s="98"/>
      <c r="AY71" s="260"/>
      <c r="AZ71" s="98"/>
      <c r="BA71" s="98"/>
      <c r="BB71" s="98"/>
      <c r="BC71" s="98"/>
      <c r="BD71" s="98"/>
      <c r="BE71" s="98"/>
      <c r="BF71" s="98"/>
      <c r="BG71" s="98"/>
      <c r="BH71" s="98"/>
      <c r="BI71" s="261"/>
      <c r="BJ71" s="98"/>
      <c r="BK71" s="98"/>
      <c r="BL71" s="261"/>
      <c r="BM71" s="98"/>
      <c r="BN71" s="98"/>
      <c r="BO71" s="98"/>
      <c r="BP71" s="98"/>
      <c r="BQ71" s="98"/>
      <c r="BR71" s="98"/>
      <c r="BS71" s="98"/>
      <c r="BT71" s="98"/>
      <c r="BU71" s="98"/>
      <c r="BV71" s="98"/>
      <c r="BW71" s="98"/>
      <c r="BX71" s="98"/>
      <c r="BY71" s="261"/>
      <c r="BZ71" s="98"/>
      <c r="CA71" s="261"/>
      <c r="CB71" s="98"/>
      <c r="CC71" s="98"/>
      <c r="CD71" s="98"/>
      <c r="CE71" s="98"/>
      <c r="CF71" s="98"/>
      <c r="CG71" s="98"/>
      <c r="CH71" s="98"/>
      <c r="CI71" s="98"/>
      <c r="CJ71" s="98"/>
      <c r="CK71" s="98"/>
      <c r="CL71" s="98"/>
      <c r="CM71" s="98"/>
      <c r="CN71" s="98"/>
      <c r="CO71" s="98"/>
      <c r="CP71" s="98"/>
      <c r="CQ71" s="98"/>
      <c r="CR71" s="98"/>
      <c r="CS71" s="98"/>
      <c r="CT71" s="274"/>
      <c r="CU71" s="274"/>
      <c r="CV71" s="98"/>
      <c r="CW71" s="98"/>
      <c r="CX71" s="98"/>
      <c r="CY71" s="98"/>
      <c r="CZ71" s="98"/>
      <c r="DA71" s="261"/>
      <c r="DB71" s="261"/>
      <c r="DC71" s="261"/>
      <c r="DD71" s="261"/>
      <c r="DE71" s="98"/>
      <c r="DF71" s="98"/>
      <c r="DG71" s="98"/>
      <c r="DH71" s="98"/>
      <c r="DI71" s="98"/>
    </row>
    <row r="72" spans="1:113" ht="12.9" customHeight="1">
      <c r="A72" s="98"/>
      <c r="B72" s="98"/>
      <c r="C72" s="98"/>
      <c r="D72" s="98"/>
      <c r="E72" s="98"/>
      <c r="F72" s="98"/>
      <c r="G72" s="98"/>
      <c r="H72" s="98"/>
      <c r="I72" s="98"/>
      <c r="J72" s="98"/>
      <c r="K72" s="98"/>
      <c r="L72" s="98"/>
      <c r="M72" s="98"/>
      <c r="N72" s="98"/>
      <c r="O72" s="261"/>
      <c r="P72" s="261"/>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261"/>
      <c r="AP72" s="261"/>
      <c r="AQ72" s="98"/>
      <c r="AR72" s="98"/>
      <c r="AS72" s="98"/>
      <c r="AT72" s="98"/>
      <c r="AU72" s="98"/>
      <c r="AV72" s="98"/>
      <c r="AW72" s="261"/>
      <c r="AX72" s="98"/>
      <c r="AY72" s="260"/>
      <c r="AZ72" s="98"/>
      <c r="BA72" s="98"/>
      <c r="BB72" s="98"/>
      <c r="BC72" s="98"/>
      <c r="BD72" s="98"/>
      <c r="BE72" s="98"/>
      <c r="BF72" s="98"/>
      <c r="BG72" s="98"/>
      <c r="BH72" s="98"/>
      <c r="BI72" s="261"/>
      <c r="BJ72" s="98"/>
      <c r="BK72" s="98"/>
      <c r="BL72" s="261"/>
      <c r="BM72" s="98"/>
      <c r="BN72" s="98"/>
      <c r="BO72" s="98"/>
      <c r="BP72" s="98"/>
      <c r="BQ72" s="98"/>
      <c r="BR72" s="98"/>
      <c r="BS72" s="98"/>
      <c r="BT72" s="98"/>
      <c r="BU72" s="98"/>
      <c r="BV72" s="98"/>
      <c r="BW72" s="98"/>
      <c r="BX72" s="98"/>
      <c r="BY72" s="261"/>
      <c r="BZ72" s="98"/>
      <c r="CA72" s="261"/>
      <c r="CB72" s="98"/>
      <c r="CC72" s="98"/>
      <c r="CD72" s="98"/>
      <c r="CE72" s="98"/>
      <c r="CF72" s="98"/>
      <c r="CG72" s="98"/>
      <c r="CH72" s="98"/>
      <c r="CI72" s="98"/>
      <c r="CJ72" s="98"/>
      <c r="CK72" s="98"/>
      <c r="CL72" s="98"/>
      <c r="CM72" s="98"/>
      <c r="CN72" s="98"/>
      <c r="CO72" s="98"/>
      <c r="CP72" s="98"/>
      <c r="CQ72" s="98"/>
      <c r="CR72" s="98"/>
      <c r="CS72" s="98"/>
      <c r="CT72" s="274"/>
      <c r="CU72" s="274"/>
      <c r="CV72" s="98"/>
      <c r="CW72" s="98"/>
      <c r="CX72" s="98"/>
      <c r="CY72" s="98"/>
      <c r="CZ72" s="98"/>
      <c r="DA72" s="261"/>
      <c r="DB72" s="261"/>
      <c r="DC72" s="261"/>
      <c r="DD72" s="261"/>
      <c r="DE72" s="98"/>
      <c r="DF72" s="98"/>
      <c r="DG72" s="98"/>
      <c r="DH72" s="98"/>
      <c r="DI72" s="98"/>
    </row>
    <row r="73" spans="1:113" ht="12.9" customHeight="1">
      <c r="A73" s="98"/>
      <c r="B73" s="98"/>
      <c r="C73" s="98"/>
      <c r="D73" s="98"/>
      <c r="E73" s="98"/>
      <c r="F73" s="98"/>
      <c r="G73" s="98"/>
      <c r="H73" s="98"/>
      <c r="I73" s="98"/>
      <c r="J73" s="98"/>
      <c r="K73" s="98"/>
      <c r="L73" s="98"/>
      <c r="M73" s="98"/>
      <c r="N73" s="98"/>
      <c r="O73" s="261"/>
      <c r="P73" s="261"/>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261"/>
      <c r="AP73" s="261"/>
      <c r="AQ73" s="98"/>
      <c r="AR73" s="98"/>
      <c r="AS73" s="98"/>
      <c r="AT73" s="98"/>
      <c r="AU73" s="98"/>
      <c r="AV73" s="98"/>
      <c r="AW73" s="261"/>
      <c r="AX73" s="98"/>
      <c r="AY73" s="260"/>
      <c r="AZ73" s="98"/>
      <c r="BA73" s="98"/>
      <c r="BB73" s="98"/>
      <c r="BC73" s="98"/>
      <c r="BD73" s="98"/>
      <c r="BE73" s="98"/>
      <c r="BF73" s="98"/>
      <c r="BG73" s="98"/>
      <c r="BH73" s="98"/>
      <c r="BI73" s="261"/>
      <c r="BJ73" s="98"/>
      <c r="BK73" s="98"/>
      <c r="BL73" s="261"/>
      <c r="BM73" s="98"/>
      <c r="BN73" s="98"/>
      <c r="BO73" s="98"/>
      <c r="BP73" s="98"/>
      <c r="BQ73" s="98"/>
      <c r="BR73" s="98"/>
      <c r="BS73" s="98"/>
      <c r="BT73" s="98"/>
      <c r="BU73" s="98"/>
      <c r="BV73" s="98"/>
      <c r="BW73" s="98"/>
      <c r="BX73" s="98"/>
      <c r="BY73" s="261"/>
      <c r="BZ73" s="98"/>
      <c r="CA73" s="261"/>
      <c r="CB73" s="98"/>
      <c r="CC73" s="98"/>
      <c r="CD73" s="98"/>
      <c r="CE73" s="98"/>
      <c r="CF73" s="98"/>
      <c r="CG73" s="98"/>
      <c r="CH73" s="98"/>
      <c r="CI73" s="98"/>
      <c r="CJ73" s="98"/>
      <c r="CK73" s="98"/>
      <c r="CL73" s="98"/>
      <c r="CM73" s="98"/>
      <c r="CN73" s="98"/>
      <c r="CO73" s="98"/>
      <c r="CP73" s="98"/>
      <c r="CQ73" s="98"/>
      <c r="CR73" s="98"/>
      <c r="CS73" s="98"/>
      <c r="CT73" s="274"/>
      <c r="CU73" s="274"/>
      <c r="CV73" s="98"/>
      <c r="CW73" s="98"/>
      <c r="CX73" s="98"/>
      <c r="CY73" s="98"/>
      <c r="CZ73" s="98"/>
      <c r="DA73" s="261"/>
      <c r="DB73" s="261"/>
      <c r="DC73" s="261"/>
      <c r="DD73" s="261"/>
      <c r="DE73" s="98"/>
      <c r="DF73" s="98"/>
      <c r="DG73" s="98"/>
      <c r="DH73" s="98"/>
      <c r="DI73" s="98"/>
    </row>
    <row r="74" spans="1:113" ht="12.9" customHeight="1">
      <c r="A74" s="98"/>
      <c r="B74" s="98"/>
      <c r="C74" s="98"/>
      <c r="D74" s="98"/>
      <c r="E74" s="98"/>
      <c r="F74" s="98"/>
      <c r="G74" s="98"/>
      <c r="H74" s="98"/>
      <c r="I74" s="98"/>
      <c r="J74" s="98"/>
      <c r="K74" s="98"/>
      <c r="L74" s="98"/>
      <c r="M74" s="98"/>
      <c r="N74" s="98"/>
      <c r="O74" s="261"/>
      <c r="P74" s="261"/>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261"/>
      <c r="AP74" s="261"/>
      <c r="AQ74" s="98"/>
      <c r="AR74" s="98"/>
      <c r="AS74" s="98"/>
      <c r="AT74" s="98"/>
      <c r="AU74" s="98"/>
      <c r="AV74" s="98"/>
      <c r="AW74" s="261"/>
      <c r="AX74" s="98"/>
      <c r="AY74" s="260"/>
      <c r="AZ74" s="98"/>
      <c r="BA74" s="98"/>
      <c r="BB74" s="98"/>
      <c r="BC74" s="98"/>
      <c r="BD74" s="98"/>
      <c r="BE74" s="98"/>
      <c r="BF74" s="98"/>
      <c r="BG74" s="98"/>
      <c r="BH74" s="98"/>
      <c r="BI74" s="261"/>
      <c r="BJ74" s="98"/>
      <c r="BK74" s="98"/>
      <c r="BL74" s="261"/>
      <c r="BM74" s="98"/>
      <c r="BN74" s="98"/>
      <c r="BO74" s="98"/>
      <c r="BP74" s="98"/>
      <c r="BQ74" s="98"/>
      <c r="BR74" s="98"/>
      <c r="BS74" s="98"/>
      <c r="BT74" s="98"/>
      <c r="BU74" s="98"/>
      <c r="BV74" s="98"/>
      <c r="BW74" s="98"/>
      <c r="BX74" s="98"/>
      <c r="BY74" s="261"/>
      <c r="BZ74" s="98"/>
      <c r="CA74" s="261"/>
      <c r="CB74" s="98"/>
      <c r="CC74" s="98"/>
      <c r="CD74" s="98"/>
      <c r="CE74" s="98"/>
      <c r="CF74" s="98"/>
      <c r="CG74" s="98"/>
      <c r="CH74" s="98"/>
      <c r="CI74" s="98"/>
      <c r="CJ74" s="98"/>
      <c r="CK74" s="98"/>
      <c r="CL74" s="98"/>
      <c r="CM74" s="98"/>
      <c r="CN74" s="98"/>
      <c r="CO74" s="98"/>
      <c r="CP74" s="98"/>
      <c r="CQ74" s="98"/>
      <c r="CR74" s="98"/>
      <c r="CS74" s="98"/>
      <c r="CT74" s="274"/>
      <c r="CU74" s="274"/>
      <c r="CV74" s="98"/>
      <c r="CW74" s="98"/>
      <c r="CX74" s="98"/>
      <c r="CY74" s="98"/>
      <c r="CZ74" s="98"/>
      <c r="DA74" s="261"/>
      <c r="DB74" s="261"/>
      <c r="DC74" s="261"/>
      <c r="DD74" s="261"/>
      <c r="DE74" s="98"/>
      <c r="DF74" s="98"/>
      <c r="DG74" s="98"/>
      <c r="DH74" s="98"/>
      <c r="DI74" s="98"/>
    </row>
    <row r="75" spans="1:113" ht="12.9" customHeight="1">
      <c r="A75" s="98"/>
      <c r="B75" s="98"/>
      <c r="C75" s="98"/>
      <c r="D75" s="98"/>
      <c r="E75" s="98"/>
      <c r="F75" s="98"/>
      <c r="G75" s="98"/>
      <c r="H75" s="98"/>
      <c r="I75" s="98"/>
      <c r="J75" s="98"/>
      <c r="K75" s="98"/>
      <c r="L75" s="98"/>
      <c r="M75" s="98"/>
      <c r="N75" s="98"/>
      <c r="O75" s="261"/>
      <c r="P75" s="261"/>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261"/>
      <c r="AP75" s="261"/>
      <c r="AQ75" s="98"/>
      <c r="AR75" s="98"/>
      <c r="AS75" s="98"/>
      <c r="AT75" s="98"/>
      <c r="AU75" s="98"/>
      <c r="AV75" s="98"/>
      <c r="AW75" s="261"/>
      <c r="AX75" s="98"/>
      <c r="AY75" s="260"/>
      <c r="AZ75" s="98"/>
      <c r="BA75" s="98"/>
      <c r="BB75" s="98"/>
      <c r="BC75" s="98"/>
      <c r="BD75" s="98"/>
      <c r="BE75" s="98"/>
      <c r="BF75" s="98"/>
      <c r="BG75" s="98"/>
      <c r="BH75" s="98"/>
      <c r="BI75" s="261"/>
      <c r="BJ75" s="98"/>
      <c r="BK75" s="98"/>
      <c r="BL75" s="261"/>
      <c r="BM75" s="98"/>
      <c r="BN75" s="98"/>
      <c r="BO75" s="98"/>
      <c r="BP75" s="98"/>
      <c r="BQ75" s="98"/>
      <c r="BR75" s="98"/>
      <c r="BS75" s="98"/>
      <c r="BT75" s="98"/>
      <c r="BU75" s="98"/>
      <c r="BV75" s="98"/>
      <c r="BW75" s="98"/>
      <c r="BX75" s="98"/>
      <c r="BY75" s="261"/>
      <c r="BZ75" s="98"/>
      <c r="CA75" s="261"/>
      <c r="CB75" s="98"/>
      <c r="CC75" s="98"/>
      <c r="CD75" s="98"/>
      <c r="CE75" s="98"/>
      <c r="CF75" s="98"/>
      <c r="CG75" s="98"/>
      <c r="CH75" s="98"/>
      <c r="CI75" s="98"/>
      <c r="CJ75" s="98"/>
      <c r="CK75" s="98"/>
      <c r="CL75" s="98"/>
      <c r="CM75" s="98"/>
      <c r="CN75" s="98"/>
      <c r="CO75" s="98"/>
      <c r="CP75" s="98"/>
      <c r="CQ75" s="98"/>
      <c r="CR75" s="98"/>
      <c r="CS75" s="98"/>
      <c r="CT75" s="274"/>
      <c r="CU75" s="274"/>
      <c r="CV75" s="98"/>
      <c r="CW75" s="98"/>
      <c r="CX75" s="98"/>
      <c r="CY75" s="98"/>
      <c r="CZ75" s="98"/>
      <c r="DA75" s="261"/>
      <c r="DB75" s="261"/>
      <c r="DC75" s="261"/>
      <c r="DD75" s="261"/>
      <c r="DE75" s="98"/>
      <c r="DF75" s="98"/>
      <c r="DG75" s="98"/>
      <c r="DH75" s="98"/>
      <c r="DI75" s="98"/>
    </row>
    <row r="76" spans="1:113" ht="12.9" customHeight="1">
      <c r="A76" s="98"/>
      <c r="B76" s="98"/>
      <c r="C76" s="98"/>
      <c r="D76" s="98"/>
      <c r="E76" s="98"/>
      <c r="F76" s="98"/>
      <c r="G76" s="98"/>
      <c r="H76" s="98"/>
      <c r="I76" s="98"/>
      <c r="J76" s="98"/>
      <c r="K76" s="98"/>
      <c r="L76" s="98"/>
      <c r="M76" s="98"/>
      <c r="N76" s="98"/>
      <c r="O76" s="261"/>
      <c r="P76" s="261"/>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261"/>
      <c r="AP76" s="261"/>
      <c r="AQ76" s="98"/>
      <c r="AR76" s="98"/>
      <c r="AS76" s="98"/>
      <c r="AT76" s="98"/>
      <c r="AU76" s="98"/>
      <c r="AV76" s="98"/>
      <c r="AW76" s="261"/>
      <c r="AX76" s="98"/>
      <c r="AY76" s="260"/>
      <c r="AZ76" s="98"/>
      <c r="BA76" s="98"/>
      <c r="BB76" s="98"/>
      <c r="BC76" s="98"/>
      <c r="BD76" s="98"/>
      <c r="BE76" s="98"/>
      <c r="BF76" s="98"/>
      <c r="BG76" s="98"/>
      <c r="BH76" s="98"/>
      <c r="BI76" s="261"/>
      <c r="BJ76" s="98"/>
      <c r="BK76" s="98"/>
      <c r="BL76" s="261"/>
      <c r="BM76" s="98"/>
      <c r="BN76" s="98"/>
      <c r="BO76" s="98"/>
      <c r="BP76" s="98"/>
      <c r="BQ76" s="98"/>
      <c r="BR76" s="98"/>
      <c r="BS76" s="98"/>
      <c r="BT76" s="98"/>
      <c r="BU76" s="98"/>
      <c r="BV76" s="98"/>
      <c r="BW76" s="98"/>
      <c r="BX76" s="98"/>
      <c r="BY76" s="261"/>
      <c r="BZ76" s="98"/>
      <c r="CA76" s="261"/>
      <c r="CB76" s="98"/>
      <c r="CC76" s="98"/>
      <c r="CD76" s="98"/>
      <c r="CE76" s="98"/>
      <c r="CF76" s="98"/>
      <c r="CG76" s="98"/>
      <c r="CH76" s="98"/>
      <c r="CI76" s="98"/>
      <c r="CJ76" s="98"/>
      <c r="CK76" s="98"/>
      <c r="CL76" s="98"/>
      <c r="CM76" s="98"/>
      <c r="CN76" s="98"/>
      <c r="CO76" s="98"/>
      <c r="CP76" s="98"/>
      <c r="CQ76" s="98"/>
      <c r="CR76" s="98"/>
      <c r="CS76" s="98"/>
      <c r="CT76" s="274"/>
      <c r="CU76" s="274"/>
      <c r="CV76" s="98"/>
      <c r="CW76" s="98"/>
      <c r="CX76" s="98"/>
      <c r="CY76" s="98"/>
      <c r="CZ76" s="98"/>
      <c r="DA76" s="261"/>
      <c r="DB76" s="261"/>
      <c r="DC76" s="261"/>
      <c r="DD76" s="261"/>
      <c r="DE76" s="98"/>
      <c r="DF76" s="98"/>
      <c r="DG76" s="98"/>
      <c r="DH76" s="98"/>
      <c r="DI76" s="98"/>
    </row>
    <row r="77" spans="1:113" ht="12.9" customHeight="1">
      <c r="A77" s="98"/>
      <c r="B77" s="98"/>
      <c r="C77" s="98"/>
      <c r="D77" s="98"/>
      <c r="E77" s="98"/>
      <c r="F77" s="98"/>
      <c r="G77" s="98"/>
      <c r="H77" s="98"/>
      <c r="I77" s="98"/>
      <c r="J77" s="98"/>
      <c r="K77" s="98"/>
      <c r="L77" s="98"/>
      <c r="M77" s="98"/>
      <c r="N77" s="98"/>
      <c r="O77" s="261"/>
      <c r="P77" s="261"/>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261"/>
      <c r="AP77" s="261"/>
      <c r="AQ77" s="98"/>
      <c r="AR77" s="98"/>
      <c r="AS77" s="98"/>
      <c r="AT77" s="98"/>
      <c r="AU77" s="98"/>
      <c r="AV77" s="98"/>
      <c r="AW77" s="261"/>
      <c r="AX77" s="98"/>
      <c r="AY77" s="260"/>
      <c r="AZ77" s="98"/>
      <c r="BA77" s="98"/>
      <c r="BB77" s="98"/>
      <c r="BC77" s="98"/>
      <c r="BD77" s="98"/>
      <c r="BE77" s="98"/>
      <c r="BF77" s="98"/>
      <c r="BG77" s="98"/>
      <c r="BH77" s="98"/>
      <c r="BI77" s="261"/>
      <c r="BJ77" s="98"/>
      <c r="BK77" s="98"/>
      <c r="BL77" s="261"/>
      <c r="BM77" s="98"/>
      <c r="BN77" s="98"/>
      <c r="BO77" s="98"/>
      <c r="BP77" s="98"/>
      <c r="BQ77" s="98"/>
      <c r="BR77" s="98"/>
      <c r="BS77" s="98"/>
      <c r="BT77" s="98"/>
      <c r="BU77" s="98"/>
      <c r="BV77" s="98"/>
      <c r="BW77" s="98"/>
      <c r="BX77" s="98"/>
      <c r="BY77" s="261"/>
      <c r="BZ77" s="98"/>
      <c r="CA77" s="261"/>
      <c r="CB77" s="98"/>
      <c r="CC77" s="98"/>
      <c r="CD77" s="98"/>
      <c r="CE77" s="98"/>
      <c r="CF77" s="98"/>
      <c r="CG77" s="98"/>
      <c r="CH77" s="98"/>
      <c r="CI77" s="98"/>
      <c r="CJ77" s="98"/>
      <c r="CK77" s="98"/>
      <c r="CL77" s="98"/>
      <c r="CM77" s="98"/>
      <c r="CN77" s="98"/>
      <c r="CO77" s="98"/>
      <c r="CP77" s="98"/>
      <c r="CQ77" s="98"/>
      <c r="CR77" s="98"/>
      <c r="CS77" s="98"/>
      <c r="CT77" s="274"/>
      <c r="CU77" s="274"/>
      <c r="CV77" s="98"/>
      <c r="CW77" s="98"/>
      <c r="CX77" s="98"/>
      <c r="CY77" s="98"/>
      <c r="CZ77" s="98"/>
      <c r="DA77" s="261"/>
      <c r="DB77" s="261"/>
      <c r="DC77" s="261"/>
      <c r="DD77" s="261"/>
      <c r="DE77" s="98"/>
      <c r="DF77" s="98"/>
      <c r="DG77" s="98"/>
      <c r="DH77" s="98"/>
      <c r="DI77" s="98"/>
    </row>
    <row r="78" spans="1:113" ht="12.9" customHeight="1">
      <c r="A78" s="98"/>
      <c r="B78" s="98"/>
      <c r="C78" s="98"/>
      <c r="D78" s="98"/>
      <c r="E78" s="98"/>
      <c r="F78" s="98"/>
      <c r="G78" s="98"/>
      <c r="H78" s="98"/>
      <c r="I78" s="98"/>
      <c r="J78" s="98"/>
      <c r="K78" s="98"/>
      <c r="L78" s="98"/>
      <c r="M78" s="98"/>
      <c r="N78" s="98"/>
      <c r="O78" s="261"/>
      <c r="P78" s="261"/>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261"/>
      <c r="AP78" s="261"/>
      <c r="AQ78" s="98"/>
      <c r="AR78" s="98"/>
      <c r="AS78" s="98"/>
      <c r="AT78" s="98"/>
      <c r="AU78" s="98"/>
      <c r="AV78" s="98"/>
      <c r="AW78" s="261"/>
      <c r="AX78" s="98"/>
      <c r="AY78" s="260"/>
      <c r="AZ78" s="98"/>
      <c r="BA78" s="98"/>
      <c r="BB78" s="98"/>
      <c r="BC78" s="98"/>
      <c r="BD78" s="98"/>
      <c r="BE78" s="98"/>
      <c r="BF78" s="98"/>
      <c r="BG78" s="98"/>
      <c r="BH78" s="98"/>
      <c r="BI78" s="261"/>
      <c r="BJ78" s="98"/>
      <c r="BK78" s="98"/>
      <c r="BL78" s="261"/>
      <c r="BM78" s="98"/>
      <c r="BN78" s="98"/>
      <c r="BO78" s="98"/>
      <c r="BP78" s="98"/>
      <c r="BQ78" s="98"/>
      <c r="BR78" s="98"/>
      <c r="BS78" s="98"/>
      <c r="BT78" s="98"/>
      <c r="BU78" s="98"/>
      <c r="BV78" s="98"/>
      <c r="BW78" s="98"/>
      <c r="BX78" s="98"/>
      <c r="BY78" s="261"/>
      <c r="BZ78" s="98"/>
      <c r="CA78" s="261"/>
      <c r="CB78" s="98"/>
      <c r="CC78" s="98"/>
      <c r="CD78" s="98"/>
      <c r="CE78" s="98"/>
      <c r="CF78" s="98"/>
      <c r="CG78" s="98"/>
      <c r="CH78" s="98"/>
      <c r="CI78" s="98"/>
      <c r="CJ78" s="98"/>
      <c r="CK78" s="98"/>
      <c r="CL78" s="98"/>
      <c r="CM78" s="98"/>
      <c r="CN78" s="98"/>
      <c r="CO78" s="98"/>
      <c r="CP78" s="98"/>
      <c r="CQ78" s="98"/>
      <c r="CR78" s="98"/>
      <c r="CS78" s="98"/>
      <c r="CT78" s="274"/>
      <c r="CU78" s="274"/>
      <c r="CV78" s="98"/>
      <c r="CW78" s="98"/>
      <c r="CX78" s="98"/>
      <c r="CY78" s="98"/>
      <c r="CZ78" s="98"/>
      <c r="DA78" s="261"/>
      <c r="DB78" s="261"/>
      <c r="DC78" s="261"/>
      <c r="DD78" s="261"/>
      <c r="DE78" s="98"/>
      <c r="DF78" s="98"/>
      <c r="DG78" s="98"/>
      <c r="DH78" s="98"/>
      <c r="DI78" s="98"/>
    </row>
    <row r="79" spans="1:113" ht="12.9" customHeight="1">
      <c r="A79" s="98"/>
      <c r="B79" s="98"/>
      <c r="C79" s="98"/>
      <c r="D79" s="98"/>
      <c r="E79" s="98"/>
      <c r="F79" s="98"/>
      <c r="G79" s="98"/>
      <c r="H79" s="98"/>
      <c r="I79" s="98"/>
      <c r="J79" s="98"/>
      <c r="K79" s="98"/>
      <c r="L79" s="98"/>
      <c r="M79" s="98"/>
      <c r="N79" s="98"/>
      <c r="O79" s="261"/>
      <c r="P79" s="261"/>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261"/>
      <c r="AP79" s="261"/>
      <c r="AQ79" s="98"/>
      <c r="AR79" s="98"/>
      <c r="AS79" s="98"/>
      <c r="AT79" s="98"/>
      <c r="AU79" s="98"/>
      <c r="AV79" s="98"/>
      <c r="AW79" s="261"/>
      <c r="AX79" s="98"/>
      <c r="AY79" s="260"/>
      <c r="AZ79" s="98"/>
      <c r="BA79" s="98"/>
      <c r="BB79" s="98"/>
      <c r="BC79" s="98"/>
      <c r="BD79" s="98"/>
      <c r="BE79" s="98"/>
      <c r="BF79" s="98"/>
      <c r="BG79" s="98"/>
      <c r="BH79" s="98"/>
      <c r="BI79" s="261"/>
      <c r="BJ79" s="98"/>
      <c r="BK79" s="98"/>
      <c r="BL79" s="261"/>
      <c r="BM79" s="98"/>
      <c r="BN79" s="98"/>
      <c r="BO79" s="98"/>
      <c r="BP79" s="98"/>
      <c r="BQ79" s="98"/>
      <c r="BR79" s="98"/>
      <c r="BS79" s="98"/>
      <c r="BT79" s="98"/>
      <c r="BU79" s="98"/>
      <c r="BV79" s="98"/>
      <c r="BW79" s="98"/>
      <c r="BX79" s="98"/>
      <c r="BY79" s="261"/>
      <c r="BZ79" s="98"/>
      <c r="CA79" s="261"/>
      <c r="CB79" s="98"/>
      <c r="CC79" s="98"/>
      <c r="CD79" s="98"/>
      <c r="CE79" s="98"/>
      <c r="CF79" s="98"/>
      <c r="CG79" s="98"/>
      <c r="CH79" s="98"/>
      <c r="CI79" s="98"/>
      <c r="CJ79" s="98"/>
      <c r="CK79" s="98"/>
      <c r="CL79" s="98"/>
      <c r="CM79" s="98"/>
      <c r="CN79" s="98"/>
      <c r="CO79" s="98"/>
      <c r="CP79" s="98"/>
      <c r="CQ79" s="98"/>
      <c r="CR79" s="98"/>
      <c r="CS79" s="98"/>
      <c r="CT79" s="274"/>
      <c r="CU79" s="274"/>
      <c r="CV79" s="98"/>
      <c r="CW79" s="98"/>
      <c r="CX79" s="98"/>
      <c r="CY79" s="98"/>
      <c r="CZ79" s="98"/>
      <c r="DA79" s="261"/>
      <c r="DB79" s="261"/>
      <c r="DC79" s="261"/>
      <c r="DD79" s="261"/>
      <c r="DE79" s="98"/>
      <c r="DF79" s="98"/>
      <c r="DG79" s="98"/>
      <c r="DH79" s="98"/>
      <c r="DI79" s="98"/>
    </row>
    <row r="80" spans="1:113" ht="12.9" customHeight="1">
      <c r="A80" s="98"/>
      <c r="B80" s="98"/>
      <c r="C80" s="98"/>
      <c r="D80" s="98"/>
      <c r="E80" s="98"/>
      <c r="F80" s="98"/>
      <c r="G80" s="98"/>
      <c r="H80" s="98"/>
      <c r="I80" s="98"/>
      <c r="J80" s="98"/>
      <c r="K80" s="98"/>
      <c r="L80" s="98"/>
      <c r="M80" s="98"/>
      <c r="N80" s="98"/>
      <c r="O80" s="261"/>
      <c r="P80" s="261"/>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261"/>
      <c r="AP80" s="261"/>
      <c r="AQ80" s="98"/>
      <c r="AR80" s="98"/>
      <c r="AS80" s="98"/>
      <c r="AT80" s="98"/>
      <c r="AU80" s="98"/>
      <c r="AV80" s="98"/>
      <c r="AW80" s="261"/>
      <c r="AX80" s="98"/>
      <c r="AY80" s="260"/>
      <c r="AZ80" s="98"/>
      <c r="BA80" s="98"/>
      <c r="BB80" s="98"/>
      <c r="BC80" s="98"/>
      <c r="BD80" s="98"/>
      <c r="BE80" s="98"/>
      <c r="BF80" s="98"/>
      <c r="BG80" s="98"/>
      <c r="BH80" s="98"/>
      <c r="BI80" s="261"/>
      <c r="BJ80" s="98"/>
      <c r="BK80" s="98"/>
      <c r="BL80" s="261"/>
      <c r="BM80" s="98"/>
      <c r="BN80" s="98"/>
      <c r="BO80" s="98"/>
      <c r="BP80" s="98"/>
      <c r="BQ80" s="98"/>
      <c r="BR80" s="98"/>
      <c r="BS80" s="98"/>
      <c r="BT80" s="98"/>
      <c r="BU80" s="98"/>
      <c r="BV80" s="98"/>
      <c r="BW80" s="98"/>
      <c r="BX80" s="98"/>
      <c r="BY80" s="261"/>
      <c r="BZ80" s="98"/>
      <c r="CA80" s="261"/>
      <c r="CB80" s="98"/>
      <c r="CC80" s="98"/>
      <c r="CD80" s="98"/>
      <c r="CE80" s="98"/>
      <c r="CF80" s="98"/>
      <c r="CG80" s="98"/>
      <c r="CH80" s="98"/>
      <c r="CI80" s="98"/>
      <c r="CJ80" s="98"/>
      <c r="CK80" s="98"/>
      <c r="CL80" s="98"/>
      <c r="CM80" s="98"/>
      <c r="CN80" s="98"/>
      <c r="CO80" s="98"/>
      <c r="CP80" s="98"/>
      <c r="CQ80" s="98"/>
      <c r="CR80" s="98"/>
      <c r="CS80" s="98"/>
      <c r="CT80" s="274"/>
      <c r="CU80" s="274"/>
      <c r="CV80" s="98"/>
      <c r="CW80" s="98"/>
      <c r="CX80" s="98"/>
      <c r="CY80" s="98"/>
      <c r="CZ80" s="98"/>
      <c r="DA80" s="261"/>
      <c r="DB80" s="261"/>
      <c r="DC80" s="261"/>
      <c r="DD80" s="261"/>
      <c r="DE80" s="98"/>
      <c r="DF80" s="98"/>
      <c r="DG80" s="98"/>
      <c r="DH80" s="98"/>
      <c r="DI80" s="98"/>
    </row>
    <row r="81" spans="1:113" ht="12.9" customHeight="1">
      <c r="A81" s="98"/>
      <c r="B81" s="98"/>
      <c r="C81" s="98"/>
      <c r="D81" s="98"/>
      <c r="E81" s="98"/>
      <c r="F81" s="98"/>
      <c r="G81" s="98"/>
      <c r="H81" s="98"/>
      <c r="I81" s="98"/>
      <c r="J81" s="98"/>
      <c r="K81" s="98"/>
      <c r="L81" s="98"/>
      <c r="M81" s="98"/>
      <c r="N81" s="98"/>
      <c r="O81" s="261"/>
      <c r="P81" s="261"/>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261"/>
      <c r="AP81" s="261"/>
      <c r="AQ81" s="98"/>
      <c r="AR81" s="98"/>
      <c r="AS81" s="98"/>
      <c r="AT81" s="98"/>
      <c r="AU81" s="98"/>
      <c r="AV81" s="98"/>
      <c r="AW81" s="261"/>
      <c r="AX81" s="98"/>
      <c r="AY81" s="260"/>
      <c r="AZ81" s="98"/>
      <c r="BA81" s="98"/>
      <c r="BB81" s="98"/>
      <c r="BC81" s="98"/>
      <c r="BD81" s="98"/>
      <c r="BE81" s="98"/>
      <c r="BF81" s="98"/>
      <c r="BG81" s="98"/>
      <c r="BH81" s="98"/>
      <c r="BI81" s="261"/>
      <c r="BJ81" s="98"/>
      <c r="BK81" s="98"/>
      <c r="BL81" s="261"/>
      <c r="BM81" s="98"/>
      <c r="BN81" s="98"/>
      <c r="BO81" s="98"/>
      <c r="BP81" s="98"/>
      <c r="BQ81" s="98"/>
      <c r="BR81" s="98"/>
      <c r="BS81" s="98"/>
      <c r="BT81" s="98"/>
      <c r="BU81" s="98"/>
      <c r="BV81" s="98"/>
      <c r="BW81" s="98"/>
      <c r="BX81" s="98"/>
      <c r="BY81" s="261"/>
      <c r="BZ81" s="98"/>
      <c r="CA81" s="261"/>
      <c r="CB81" s="98"/>
      <c r="CC81" s="98"/>
      <c r="CD81" s="98"/>
      <c r="CE81" s="98"/>
      <c r="CF81" s="98"/>
      <c r="CG81" s="98"/>
      <c r="CH81" s="98"/>
      <c r="CI81" s="98"/>
      <c r="CJ81" s="98"/>
      <c r="CK81" s="98"/>
      <c r="CL81" s="98"/>
      <c r="CM81" s="98"/>
      <c r="CN81" s="98"/>
      <c r="CO81" s="98"/>
      <c r="CP81" s="98"/>
      <c r="CQ81" s="98"/>
      <c r="CR81" s="98"/>
      <c r="CS81" s="98"/>
      <c r="CT81" s="274"/>
      <c r="CU81" s="274"/>
      <c r="CV81" s="98"/>
      <c r="CW81" s="98"/>
      <c r="CX81" s="98"/>
      <c r="CY81" s="98"/>
      <c r="CZ81" s="98"/>
      <c r="DA81" s="261"/>
      <c r="DB81" s="261"/>
      <c r="DC81" s="261"/>
      <c r="DD81" s="261"/>
      <c r="DE81" s="98"/>
      <c r="DF81" s="98"/>
      <c r="DG81" s="98"/>
      <c r="DH81" s="98"/>
      <c r="DI81" s="98"/>
    </row>
    <row r="82" spans="1:113" ht="12.9" customHeight="1">
      <c r="A82" s="98"/>
      <c r="B82" s="98"/>
      <c r="C82" s="98"/>
      <c r="D82" s="98"/>
      <c r="E82" s="98"/>
      <c r="F82" s="98"/>
      <c r="G82" s="98"/>
      <c r="H82" s="98"/>
      <c r="I82" s="98"/>
      <c r="J82" s="98"/>
      <c r="K82" s="98"/>
      <c r="L82" s="98"/>
      <c r="M82" s="98"/>
      <c r="N82" s="98"/>
      <c r="O82" s="261"/>
      <c r="P82" s="261"/>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261"/>
      <c r="AP82" s="261"/>
      <c r="AQ82" s="98"/>
      <c r="AR82" s="98"/>
      <c r="AS82" s="98"/>
      <c r="AT82" s="98"/>
      <c r="AU82" s="98"/>
      <c r="AV82" s="98"/>
      <c r="AW82" s="261"/>
      <c r="AX82" s="98"/>
      <c r="AY82" s="260"/>
      <c r="AZ82" s="98"/>
      <c r="BA82" s="98"/>
      <c r="BB82" s="98"/>
      <c r="BC82" s="98"/>
      <c r="BD82" s="98"/>
      <c r="BE82" s="98"/>
      <c r="BF82" s="98"/>
      <c r="BG82" s="98"/>
      <c r="BH82" s="98"/>
      <c r="BI82" s="261"/>
      <c r="BJ82" s="98"/>
      <c r="BK82" s="98"/>
      <c r="BL82" s="261"/>
      <c r="BM82" s="98"/>
      <c r="BN82" s="98"/>
      <c r="BO82" s="98"/>
      <c r="BP82" s="98"/>
      <c r="BQ82" s="98"/>
      <c r="BR82" s="98"/>
      <c r="BS82" s="98"/>
      <c r="BT82" s="98"/>
      <c r="BU82" s="98"/>
      <c r="BV82" s="98"/>
      <c r="BW82" s="98"/>
      <c r="BX82" s="98"/>
      <c r="BY82" s="261"/>
      <c r="BZ82" s="98"/>
      <c r="CA82" s="261"/>
      <c r="CB82" s="98"/>
      <c r="CC82" s="98"/>
      <c r="CD82" s="98"/>
      <c r="CE82" s="98"/>
      <c r="CF82" s="98"/>
      <c r="CG82" s="98"/>
      <c r="CH82" s="98"/>
      <c r="CI82" s="98"/>
      <c r="CJ82" s="98"/>
      <c r="CK82" s="98"/>
      <c r="CL82" s="98"/>
      <c r="CM82" s="98"/>
      <c r="CN82" s="98"/>
      <c r="CO82" s="98"/>
      <c r="CP82" s="98"/>
      <c r="CQ82" s="98"/>
      <c r="CR82" s="98"/>
      <c r="CS82" s="98"/>
      <c r="CT82" s="274"/>
      <c r="CU82" s="274"/>
      <c r="CV82" s="98"/>
      <c r="CW82" s="98"/>
      <c r="CX82" s="98"/>
      <c r="CY82" s="98"/>
      <c r="CZ82" s="98"/>
      <c r="DA82" s="261"/>
      <c r="DB82" s="261"/>
      <c r="DC82" s="261"/>
      <c r="DD82" s="261"/>
      <c r="DE82" s="98"/>
      <c r="DF82" s="98"/>
      <c r="DG82" s="98"/>
      <c r="DH82" s="98"/>
      <c r="DI82" s="98"/>
    </row>
    <row r="83" spans="1:113" ht="12.9" customHeight="1">
      <c r="A83" s="98"/>
      <c r="B83" s="98"/>
      <c r="C83" s="98"/>
      <c r="D83" s="98"/>
      <c r="E83" s="98"/>
      <c r="F83" s="98"/>
      <c r="G83" s="98"/>
      <c r="H83" s="98"/>
      <c r="I83" s="98"/>
      <c r="J83" s="98"/>
      <c r="K83" s="98"/>
      <c r="L83" s="98"/>
      <c r="M83" s="98"/>
      <c r="N83" s="98"/>
      <c r="O83" s="261"/>
      <c r="P83" s="261"/>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261"/>
      <c r="AP83" s="261"/>
      <c r="AQ83" s="98"/>
      <c r="AR83" s="98"/>
      <c r="AS83" s="98"/>
      <c r="AT83" s="98"/>
      <c r="AU83" s="98"/>
      <c r="AV83" s="98"/>
      <c r="AW83" s="261"/>
      <c r="AX83" s="98"/>
      <c r="AY83" s="260"/>
      <c r="AZ83" s="98"/>
      <c r="BA83" s="98"/>
      <c r="BB83" s="98"/>
      <c r="BC83" s="98"/>
      <c r="BD83" s="98"/>
      <c r="BE83" s="98"/>
      <c r="BF83" s="98"/>
      <c r="BG83" s="98"/>
      <c r="BH83" s="98"/>
      <c r="BI83" s="261"/>
      <c r="BJ83" s="98"/>
      <c r="BK83" s="98"/>
      <c r="BL83" s="261"/>
      <c r="BM83" s="98"/>
      <c r="BN83" s="98"/>
      <c r="BO83" s="98"/>
      <c r="BP83" s="98"/>
      <c r="BQ83" s="98"/>
      <c r="BR83" s="98"/>
      <c r="BS83" s="98"/>
      <c r="BT83" s="98"/>
      <c r="BU83" s="98"/>
      <c r="BV83" s="98"/>
      <c r="BW83" s="98"/>
      <c r="BX83" s="98"/>
      <c r="BY83" s="261"/>
      <c r="BZ83" s="98"/>
      <c r="CA83" s="261"/>
      <c r="CB83" s="98"/>
      <c r="CC83" s="98"/>
      <c r="CD83" s="98"/>
      <c r="CE83" s="98"/>
      <c r="CF83" s="98"/>
      <c r="CG83" s="98"/>
      <c r="CH83" s="98"/>
      <c r="CI83" s="98"/>
      <c r="CJ83" s="98"/>
      <c r="CK83" s="98"/>
      <c r="CL83" s="98"/>
      <c r="CM83" s="98"/>
      <c r="CN83" s="98"/>
      <c r="CO83" s="98"/>
      <c r="CP83" s="98"/>
      <c r="CQ83" s="98"/>
      <c r="CR83" s="98"/>
      <c r="CS83" s="98"/>
      <c r="CT83" s="274"/>
      <c r="CU83" s="274"/>
      <c r="CV83" s="98"/>
      <c r="CW83" s="98"/>
      <c r="CX83" s="98"/>
      <c r="CY83" s="98"/>
      <c r="CZ83" s="98"/>
      <c r="DA83" s="261"/>
      <c r="DB83" s="261"/>
      <c r="DC83" s="261"/>
      <c r="DD83" s="261"/>
      <c r="DE83" s="98"/>
      <c r="DF83" s="98"/>
      <c r="DG83" s="98"/>
      <c r="DH83" s="98"/>
      <c r="DI83" s="98"/>
    </row>
    <row r="84" spans="1:113" ht="12.9" customHeight="1">
      <c r="A84" s="98"/>
      <c r="B84" s="98"/>
      <c r="C84" s="98"/>
      <c r="D84" s="98"/>
      <c r="E84" s="98"/>
      <c r="F84" s="98"/>
      <c r="G84" s="98"/>
      <c r="H84" s="98"/>
      <c r="I84" s="98"/>
      <c r="J84" s="98"/>
      <c r="K84" s="98"/>
      <c r="L84" s="98"/>
      <c r="M84" s="98"/>
      <c r="N84" s="98"/>
      <c r="O84" s="261"/>
      <c r="P84" s="261"/>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261"/>
      <c r="AP84" s="261"/>
      <c r="AQ84" s="98"/>
      <c r="AR84" s="98"/>
      <c r="AS84" s="98"/>
      <c r="AT84" s="98"/>
      <c r="AU84" s="98"/>
      <c r="AV84" s="98"/>
      <c r="AW84" s="261"/>
      <c r="AX84" s="98"/>
      <c r="AY84" s="260"/>
      <c r="AZ84" s="98"/>
      <c r="BA84" s="98"/>
      <c r="BB84" s="98"/>
      <c r="BC84" s="98"/>
      <c r="BD84" s="98"/>
      <c r="BE84" s="98"/>
      <c r="BF84" s="98"/>
      <c r="BG84" s="98"/>
      <c r="BH84" s="98"/>
      <c r="BI84" s="261"/>
      <c r="BJ84" s="98"/>
      <c r="BK84" s="98"/>
      <c r="BL84" s="261"/>
      <c r="BM84" s="98"/>
      <c r="BN84" s="98"/>
      <c r="BO84" s="98"/>
      <c r="BP84" s="98"/>
      <c r="BQ84" s="98"/>
      <c r="BR84" s="98"/>
      <c r="BS84" s="98"/>
      <c r="BT84" s="98"/>
      <c r="BU84" s="98"/>
      <c r="BV84" s="98"/>
      <c r="BW84" s="98"/>
      <c r="BX84" s="98"/>
      <c r="BY84" s="261"/>
      <c r="BZ84" s="98"/>
      <c r="CA84" s="261"/>
      <c r="CB84" s="98"/>
      <c r="CC84" s="98"/>
      <c r="CD84" s="98"/>
      <c r="CE84" s="98"/>
      <c r="CF84" s="98"/>
      <c r="CG84" s="98"/>
      <c r="CH84" s="98"/>
      <c r="CI84" s="98"/>
      <c r="CJ84" s="98"/>
      <c r="CK84" s="98"/>
      <c r="CL84" s="98"/>
      <c r="CM84" s="98"/>
      <c r="CN84" s="98"/>
      <c r="CO84" s="98"/>
      <c r="CP84" s="98"/>
      <c r="CQ84" s="98"/>
      <c r="CR84" s="98"/>
      <c r="CS84" s="98"/>
      <c r="CT84" s="274"/>
      <c r="CU84" s="274"/>
      <c r="CV84" s="98"/>
      <c r="CW84" s="98"/>
      <c r="CX84" s="98"/>
      <c r="CY84" s="98"/>
      <c r="CZ84" s="98"/>
      <c r="DA84" s="261"/>
      <c r="DB84" s="261"/>
      <c r="DC84" s="261"/>
      <c r="DD84" s="261"/>
      <c r="DE84" s="98"/>
      <c r="DF84" s="98"/>
      <c r="DG84" s="98"/>
      <c r="DH84" s="98"/>
      <c r="DI84" s="98"/>
    </row>
    <row r="85" spans="1:113" ht="12.9" customHeight="1">
      <c r="A85" s="98"/>
      <c r="B85" s="98"/>
      <c r="C85" s="98"/>
      <c r="D85" s="98"/>
      <c r="E85" s="98"/>
      <c r="F85" s="98"/>
      <c r="G85" s="98"/>
      <c r="H85" s="98"/>
      <c r="I85" s="98"/>
      <c r="J85" s="98"/>
      <c r="K85" s="98"/>
      <c r="L85" s="98"/>
      <c r="M85" s="98"/>
      <c r="N85" s="98"/>
      <c r="O85" s="261"/>
      <c r="P85" s="261"/>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261"/>
      <c r="AP85" s="261"/>
      <c r="AQ85" s="98"/>
      <c r="AR85" s="98"/>
      <c r="AS85" s="98"/>
      <c r="AT85" s="98"/>
      <c r="AU85" s="98"/>
      <c r="AV85" s="98"/>
      <c r="AW85" s="261"/>
      <c r="AX85" s="98"/>
      <c r="AY85" s="260"/>
      <c r="AZ85" s="98"/>
      <c r="BA85" s="98"/>
      <c r="BB85" s="98"/>
      <c r="BC85" s="98"/>
      <c r="BD85" s="98"/>
      <c r="BE85" s="98"/>
      <c r="BF85" s="98"/>
      <c r="BG85" s="98"/>
      <c r="BH85" s="98"/>
      <c r="BI85" s="261"/>
      <c r="BJ85" s="98"/>
      <c r="BK85" s="98"/>
      <c r="BL85" s="261"/>
      <c r="BM85" s="98"/>
      <c r="BN85" s="98"/>
      <c r="BO85" s="98"/>
      <c r="BP85" s="98"/>
      <c r="BQ85" s="98"/>
      <c r="BR85" s="98"/>
      <c r="BS85" s="98"/>
      <c r="BT85" s="98"/>
      <c r="BU85" s="98"/>
      <c r="BV85" s="98"/>
      <c r="BW85" s="98"/>
      <c r="BX85" s="98"/>
      <c r="BY85" s="261"/>
      <c r="BZ85" s="98"/>
      <c r="CA85" s="261"/>
      <c r="CB85" s="98"/>
      <c r="CC85" s="98"/>
      <c r="CD85" s="98"/>
      <c r="CE85" s="98"/>
      <c r="CF85" s="98"/>
      <c r="CG85" s="98"/>
      <c r="CH85" s="98"/>
      <c r="CI85" s="98"/>
      <c r="CJ85" s="98"/>
      <c r="CK85" s="98"/>
      <c r="CL85" s="98"/>
      <c r="CM85" s="98"/>
      <c r="CN85" s="98"/>
      <c r="CO85" s="98"/>
      <c r="CP85" s="98"/>
      <c r="CQ85" s="98"/>
      <c r="CR85" s="98"/>
      <c r="CS85" s="98"/>
      <c r="CT85" s="274"/>
      <c r="CU85" s="274"/>
      <c r="CV85" s="98"/>
      <c r="CW85" s="98"/>
      <c r="CX85" s="98"/>
      <c r="CY85" s="98"/>
      <c r="CZ85" s="98"/>
      <c r="DA85" s="261"/>
      <c r="DB85" s="261"/>
      <c r="DC85" s="261"/>
      <c r="DD85" s="261"/>
      <c r="DE85" s="98"/>
      <c r="DF85" s="98"/>
      <c r="DG85" s="98"/>
      <c r="DH85" s="98"/>
      <c r="DI85" s="98"/>
    </row>
    <row r="86" spans="1:113" ht="12.9" customHeight="1">
      <c r="A86" s="98"/>
      <c r="B86" s="98"/>
      <c r="C86" s="98"/>
      <c r="D86" s="98"/>
      <c r="E86" s="98"/>
      <c r="F86" s="98"/>
      <c r="G86" s="98"/>
      <c r="H86" s="98"/>
      <c r="I86" s="98"/>
      <c r="J86" s="98"/>
      <c r="K86" s="98"/>
      <c r="L86" s="98"/>
      <c r="M86" s="98"/>
      <c r="N86" s="98"/>
      <c r="O86" s="261"/>
      <c r="P86" s="261"/>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261"/>
      <c r="AP86" s="261"/>
      <c r="AQ86" s="98"/>
      <c r="AR86" s="98"/>
      <c r="AS86" s="98"/>
      <c r="AT86" s="98"/>
      <c r="AU86" s="98"/>
      <c r="AV86" s="98"/>
      <c r="AW86" s="261"/>
      <c r="AX86" s="98"/>
      <c r="AY86" s="260"/>
      <c r="AZ86" s="98"/>
      <c r="BA86" s="98"/>
      <c r="BB86" s="98"/>
      <c r="BC86" s="98"/>
      <c r="BD86" s="98"/>
      <c r="BE86" s="98"/>
      <c r="BF86" s="98"/>
      <c r="BG86" s="98"/>
      <c r="BH86" s="98"/>
      <c r="BI86" s="261"/>
      <c r="BJ86" s="98"/>
      <c r="BK86" s="98"/>
      <c r="BL86" s="261"/>
      <c r="BM86" s="98"/>
      <c r="BN86" s="98"/>
      <c r="BO86" s="98"/>
      <c r="BP86" s="98"/>
      <c r="BQ86" s="98"/>
      <c r="BR86" s="98"/>
      <c r="BS86" s="98"/>
      <c r="BT86" s="98"/>
      <c r="BU86" s="98"/>
      <c r="BV86" s="98"/>
      <c r="BW86" s="98"/>
      <c r="BX86" s="98"/>
      <c r="BY86" s="261"/>
      <c r="BZ86" s="98"/>
      <c r="CA86" s="261"/>
      <c r="CB86" s="98"/>
      <c r="CC86" s="98"/>
      <c r="CD86" s="98"/>
      <c r="CE86" s="98"/>
      <c r="CF86" s="98"/>
      <c r="CG86" s="98"/>
      <c r="CH86" s="98"/>
      <c r="CI86" s="98"/>
      <c r="CJ86" s="98"/>
      <c r="CK86" s="98"/>
      <c r="CL86" s="98"/>
      <c r="CM86" s="98"/>
      <c r="CN86" s="98"/>
      <c r="CO86" s="98"/>
      <c r="CP86" s="98"/>
      <c r="CQ86" s="98"/>
      <c r="CR86" s="98"/>
      <c r="CS86" s="98"/>
      <c r="CT86" s="274"/>
      <c r="CU86" s="274"/>
      <c r="CV86" s="98"/>
      <c r="CW86" s="98"/>
      <c r="CX86" s="98"/>
      <c r="CY86" s="98"/>
      <c r="CZ86" s="98"/>
      <c r="DA86" s="261"/>
      <c r="DB86" s="261"/>
      <c r="DC86" s="261"/>
      <c r="DD86" s="261"/>
      <c r="DE86" s="98"/>
      <c r="DF86" s="98"/>
      <c r="DG86" s="98"/>
      <c r="DH86" s="98"/>
      <c r="DI86" s="98"/>
    </row>
    <row r="87" spans="1:113" ht="12.9" customHeight="1">
      <c r="A87" s="98"/>
      <c r="B87" s="98"/>
      <c r="C87" s="98"/>
      <c r="D87" s="98"/>
      <c r="E87" s="98"/>
      <c r="F87" s="98"/>
      <c r="G87" s="98"/>
      <c r="H87" s="98"/>
      <c r="I87" s="98"/>
      <c r="J87" s="98"/>
      <c r="K87" s="98"/>
      <c r="L87" s="98"/>
      <c r="M87" s="98"/>
      <c r="N87" s="98"/>
      <c r="O87" s="261"/>
      <c r="P87" s="261"/>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261"/>
      <c r="AP87" s="261"/>
      <c r="AQ87" s="98"/>
      <c r="AR87" s="98"/>
      <c r="AS87" s="98"/>
      <c r="AT87" s="98"/>
      <c r="AU87" s="98"/>
      <c r="AV87" s="98"/>
      <c r="AW87" s="261"/>
      <c r="AX87" s="98"/>
      <c r="AY87" s="260"/>
      <c r="AZ87" s="98"/>
      <c r="BA87" s="98"/>
      <c r="BB87" s="98"/>
      <c r="BC87" s="98"/>
      <c r="BD87" s="98"/>
      <c r="BE87" s="98"/>
      <c r="BF87" s="98"/>
      <c r="BG87" s="98"/>
      <c r="BH87" s="98"/>
      <c r="BI87" s="261"/>
      <c r="BJ87" s="98"/>
      <c r="BK87" s="98"/>
      <c r="BL87" s="261"/>
      <c r="BM87" s="98"/>
      <c r="BN87" s="98"/>
      <c r="BO87" s="98"/>
      <c r="BP87" s="98"/>
      <c r="BQ87" s="98"/>
      <c r="BR87" s="98"/>
      <c r="BS87" s="98"/>
      <c r="BT87" s="98"/>
      <c r="BU87" s="98"/>
      <c r="BV87" s="98"/>
      <c r="BW87" s="98"/>
      <c r="BX87" s="98"/>
      <c r="BY87" s="261"/>
      <c r="BZ87" s="98"/>
      <c r="CA87" s="261"/>
      <c r="CB87" s="98"/>
      <c r="CC87" s="98"/>
      <c r="CD87" s="98"/>
      <c r="CE87" s="98"/>
      <c r="CF87" s="98"/>
      <c r="CG87" s="98"/>
      <c r="CH87" s="98"/>
      <c r="CI87" s="98"/>
      <c r="CJ87" s="98"/>
      <c r="CK87" s="98"/>
      <c r="CL87" s="98"/>
      <c r="CM87" s="98"/>
      <c r="CN87" s="98"/>
      <c r="CO87" s="98"/>
      <c r="CP87" s="98"/>
      <c r="CQ87" s="98"/>
      <c r="CR87" s="98"/>
      <c r="CS87" s="98"/>
      <c r="CT87" s="274"/>
      <c r="CU87" s="274"/>
      <c r="CV87" s="98"/>
      <c r="CW87" s="98"/>
      <c r="CX87" s="98"/>
      <c r="CY87" s="98"/>
      <c r="CZ87" s="98"/>
      <c r="DA87" s="261"/>
      <c r="DB87" s="261"/>
      <c r="DC87" s="261"/>
      <c r="DD87" s="261"/>
      <c r="DE87" s="98"/>
      <c r="DF87" s="98"/>
      <c r="DG87" s="98"/>
      <c r="DH87" s="98"/>
      <c r="DI87" s="98"/>
    </row>
    <row r="88" spans="1:113" ht="12.9" customHeight="1">
      <c r="A88" s="98"/>
      <c r="B88" s="98"/>
      <c r="C88" s="98"/>
      <c r="D88" s="98"/>
      <c r="E88" s="98"/>
      <c r="F88" s="98"/>
      <c r="G88" s="98"/>
      <c r="H88" s="98"/>
      <c r="I88" s="98"/>
      <c r="J88" s="98"/>
      <c r="K88" s="98"/>
      <c r="L88" s="98"/>
      <c r="M88" s="98"/>
      <c r="N88" s="98"/>
      <c r="O88" s="261"/>
      <c r="P88" s="261"/>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261"/>
      <c r="AP88" s="261"/>
      <c r="AQ88" s="98"/>
      <c r="AR88" s="98"/>
      <c r="AS88" s="98"/>
      <c r="AT88" s="98"/>
      <c r="AU88" s="98"/>
      <c r="AV88" s="98"/>
      <c r="AW88" s="261"/>
      <c r="AX88" s="98"/>
      <c r="AY88" s="260"/>
      <c r="AZ88" s="98"/>
      <c r="BA88" s="98"/>
      <c r="BB88" s="98"/>
      <c r="BC88" s="98"/>
      <c r="BD88" s="98"/>
      <c r="BE88" s="98"/>
      <c r="BF88" s="98"/>
      <c r="BG88" s="98"/>
      <c r="BH88" s="98"/>
      <c r="BI88" s="261"/>
      <c r="BJ88" s="98"/>
      <c r="BK88" s="98"/>
      <c r="BL88" s="261"/>
      <c r="BM88" s="98"/>
      <c r="BN88" s="98"/>
      <c r="BO88" s="98"/>
      <c r="BP88" s="98"/>
      <c r="BQ88" s="98"/>
      <c r="BR88" s="98"/>
      <c r="BS88" s="98"/>
      <c r="BT88" s="98"/>
      <c r="BU88" s="98"/>
      <c r="BV88" s="98"/>
      <c r="BW88" s="98"/>
      <c r="BX88" s="98"/>
      <c r="BY88" s="261"/>
      <c r="BZ88" s="98"/>
      <c r="CA88" s="261"/>
      <c r="CB88" s="98"/>
      <c r="CC88" s="98"/>
      <c r="CD88" s="98"/>
      <c r="CE88" s="98"/>
      <c r="CF88" s="98"/>
      <c r="CG88" s="98"/>
      <c r="CH88" s="98"/>
      <c r="CI88" s="98"/>
      <c r="CJ88" s="98"/>
      <c r="CK88" s="98"/>
      <c r="CL88" s="98"/>
      <c r="CM88" s="98"/>
      <c r="CN88" s="98"/>
      <c r="CO88" s="98"/>
      <c r="CP88" s="98"/>
      <c r="CQ88" s="98"/>
      <c r="CR88" s="98"/>
      <c r="CS88" s="98"/>
      <c r="CT88" s="274"/>
      <c r="CU88" s="274"/>
      <c r="CV88" s="98"/>
      <c r="CW88" s="98"/>
      <c r="CX88" s="98"/>
      <c r="CY88" s="98"/>
      <c r="CZ88" s="98"/>
      <c r="DA88" s="261"/>
      <c r="DB88" s="261"/>
      <c r="DC88" s="261"/>
      <c r="DD88" s="261"/>
      <c r="DE88" s="98"/>
      <c r="DF88" s="98"/>
      <c r="DG88" s="98"/>
      <c r="DH88" s="98"/>
      <c r="DI88" s="98"/>
    </row>
    <row r="89" spans="1:113" ht="12.9" customHeight="1">
      <c r="A89" s="98"/>
      <c r="B89" s="98"/>
      <c r="C89" s="98"/>
      <c r="D89" s="98"/>
      <c r="E89" s="98"/>
      <c r="F89" s="98"/>
      <c r="G89" s="98"/>
      <c r="H89" s="98"/>
      <c r="I89" s="98"/>
      <c r="J89" s="98"/>
      <c r="K89" s="98"/>
      <c r="L89" s="98"/>
      <c r="M89" s="98"/>
      <c r="N89" s="98"/>
      <c r="O89" s="261"/>
      <c r="P89" s="261"/>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261"/>
      <c r="AP89" s="261"/>
      <c r="AQ89" s="98"/>
      <c r="AR89" s="98"/>
      <c r="AS89" s="98"/>
      <c r="AT89" s="98"/>
      <c r="AU89" s="98"/>
      <c r="AV89" s="98"/>
      <c r="AW89" s="261"/>
      <c r="AX89" s="98"/>
      <c r="AY89" s="260"/>
      <c r="AZ89" s="98"/>
      <c r="BA89" s="98"/>
      <c r="BB89" s="98"/>
      <c r="BC89" s="98"/>
      <c r="BD89" s="98"/>
      <c r="BE89" s="98"/>
      <c r="BF89" s="98"/>
      <c r="BG89" s="98"/>
      <c r="BH89" s="98"/>
      <c r="BI89" s="261"/>
      <c r="BJ89" s="98"/>
      <c r="BK89" s="98"/>
      <c r="BL89" s="261"/>
      <c r="BM89" s="98"/>
      <c r="BN89" s="98"/>
      <c r="BO89" s="98"/>
      <c r="BP89" s="98"/>
      <c r="BQ89" s="98"/>
      <c r="BR89" s="98"/>
      <c r="BS89" s="98"/>
      <c r="BT89" s="98"/>
      <c r="BU89" s="98"/>
      <c r="BV89" s="98"/>
      <c r="BW89" s="98"/>
      <c r="BX89" s="98"/>
      <c r="BY89" s="261"/>
      <c r="BZ89" s="98"/>
      <c r="CA89" s="261"/>
      <c r="CB89" s="98"/>
      <c r="CC89" s="98"/>
      <c r="CD89" s="98"/>
      <c r="CE89" s="98"/>
      <c r="CF89" s="98"/>
      <c r="CG89" s="98"/>
      <c r="CH89" s="98"/>
      <c r="CI89" s="98"/>
      <c r="CJ89" s="98"/>
      <c r="CK89" s="98"/>
      <c r="CL89" s="98"/>
      <c r="CM89" s="98"/>
      <c r="CN89" s="98"/>
      <c r="CO89" s="98"/>
      <c r="CP89" s="98"/>
      <c r="CQ89" s="98"/>
      <c r="CR89" s="98"/>
      <c r="CS89" s="98"/>
      <c r="CT89" s="274"/>
      <c r="CU89" s="274"/>
      <c r="CV89" s="98"/>
      <c r="CW89" s="98"/>
      <c r="CX89" s="98"/>
      <c r="CY89" s="98"/>
      <c r="CZ89" s="98"/>
      <c r="DA89" s="261"/>
      <c r="DB89" s="261"/>
      <c r="DC89" s="261"/>
      <c r="DD89" s="261"/>
      <c r="DE89" s="98"/>
      <c r="DF89" s="98"/>
      <c r="DG89" s="98"/>
      <c r="DH89" s="98"/>
      <c r="DI89" s="98"/>
    </row>
    <row r="90" spans="1:113" ht="12.9" customHeight="1">
      <c r="A90" s="98"/>
      <c r="B90" s="98"/>
      <c r="C90" s="98"/>
      <c r="D90" s="98"/>
      <c r="E90" s="98"/>
      <c r="F90" s="98"/>
      <c r="G90" s="98"/>
      <c r="H90" s="98"/>
      <c r="I90" s="98"/>
      <c r="J90" s="98"/>
      <c r="K90" s="98"/>
      <c r="L90" s="98"/>
      <c r="M90" s="98"/>
      <c r="N90" s="98"/>
      <c r="O90" s="261"/>
      <c r="P90" s="261"/>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261"/>
      <c r="AP90" s="261"/>
      <c r="AQ90" s="98"/>
      <c r="AR90" s="98"/>
      <c r="AS90" s="98"/>
      <c r="AT90" s="98"/>
      <c r="AU90" s="98"/>
      <c r="AV90" s="98"/>
      <c r="AW90" s="261"/>
      <c r="AX90" s="98"/>
      <c r="AY90" s="260"/>
      <c r="AZ90" s="98"/>
      <c r="BA90" s="98"/>
      <c r="BB90" s="98"/>
      <c r="BC90" s="98"/>
      <c r="BD90" s="98"/>
      <c r="BE90" s="98"/>
      <c r="BF90" s="98"/>
      <c r="BG90" s="98"/>
      <c r="BH90" s="98"/>
      <c r="BI90" s="261"/>
      <c r="BJ90" s="98"/>
      <c r="BK90" s="98"/>
      <c r="BL90" s="261"/>
      <c r="BM90" s="98"/>
      <c r="BN90" s="98"/>
      <c r="BO90" s="98"/>
      <c r="BP90" s="98"/>
      <c r="BQ90" s="98"/>
      <c r="BR90" s="98"/>
      <c r="BS90" s="98"/>
      <c r="BT90" s="98"/>
      <c r="BU90" s="98"/>
      <c r="BV90" s="98"/>
      <c r="BW90" s="98"/>
      <c r="BX90" s="98"/>
      <c r="BY90" s="261"/>
      <c r="BZ90" s="98"/>
      <c r="CA90" s="261"/>
      <c r="CB90" s="98"/>
      <c r="CC90" s="98"/>
      <c r="CD90" s="98"/>
      <c r="CE90" s="98"/>
      <c r="CF90" s="98"/>
      <c r="CG90" s="98"/>
      <c r="CH90" s="98"/>
      <c r="CI90" s="98"/>
      <c r="CJ90" s="98"/>
      <c r="CK90" s="98"/>
      <c r="CL90" s="98"/>
      <c r="CM90" s="98"/>
      <c r="CN90" s="98"/>
      <c r="CO90" s="98"/>
      <c r="CP90" s="98"/>
      <c r="CQ90" s="98"/>
      <c r="CR90" s="98"/>
      <c r="CS90" s="98"/>
      <c r="CT90" s="274"/>
      <c r="CU90" s="274"/>
      <c r="CV90" s="98"/>
      <c r="CW90" s="98"/>
      <c r="CX90" s="98"/>
      <c r="CY90" s="98"/>
      <c r="CZ90" s="98"/>
      <c r="DA90" s="261"/>
      <c r="DB90" s="261"/>
      <c r="DC90" s="261"/>
      <c r="DD90" s="261"/>
      <c r="DE90" s="98"/>
      <c r="DF90" s="98"/>
      <c r="DG90" s="98"/>
      <c r="DH90" s="98"/>
      <c r="DI90" s="98"/>
    </row>
    <row r="91" spans="1:113" ht="12.9" customHeight="1">
      <c r="A91" s="98"/>
      <c r="B91" s="98"/>
      <c r="C91" s="98"/>
      <c r="D91" s="98"/>
      <c r="E91" s="98"/>
      <c r="F91" s="98"/>
      <c r="G91" s="98"/>
      <c r="H91" s="98"/>
      <c r="I91" s="98"/>
      <c r="J91" s="98"/>
      <c r="K91" s="98"/>
      <c r="L91" s="98"/>
      <c r="M91" s="98"/>
      <c r="N91" s="98"/>
      <c r="O91" s="261"/>
      <c r="P91" s="261"/>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261"/>
      <c r="AP91" s="261"/>
      <c r="AQ91" s="98"/>
      <c r="AR91" s="98"/>
      <c r="AS91" s="98"/>
      <c r="AT91" s="98"/>
      <c r="AU91" s="98"/>
      <c r="AV91" s="98"/>
      <c r="AW91" s="261"/>
      <c r="AX91" s="98"/>
      <c r="AY91" s="260"/>
      <c r="AZ91" s="98"/>
      <c r="BA91" s="98"/>
      <c r="BB91" s="98"/>
      <c r="BC91" s="98"/>
      <c r="BD91" s="98"/>
      <c r="BE91" s="98"/>
      <c r="BF91" s="98"/>
      <c r="BG91" s="98"/>
      <c r="BH91" s="98"/>
      <c r="BI91" s="261"/>
      <c r="BJ91" s="98"/>
      <c r="BK91" s="98"/>
      <c r="BL91" s="261"/>
      <c r="BM91" s="98"/>
      <c r="BN91" s="98"/>
      <c r="BO91" s="98"/>
      <c r="BP91" s="98"/>
      <c r="BQ91" s="98"/>
      <c r="BR91" s="98"/>
      <c r="BS91" s="98"/>
      <c r="BT91" s="98"/>
      <c r="BU91" s="98"/>
      <c r="BV91" s="98"/>
      <c r="BW91" s="98"/>
      <c r="BX91" s="98"/>
      <c r="BY91" s="261"/>
      <c r="BZ91" s="98"/>
      <c r="CA91" s="261"/>
      <c r="CB91" s="98"/>
      <c r="CC91" s="98"/>
      <c r="CD91" s="98"/>
      <c r="CE91" s="98"/>
      <c r="CF91" s="98"/>
      <c r="CG91" s="98"/>
      <c r="CH91" s="98"/>
      <c r="CI91" s="98"/>
      <c r="CJ91" s="98"/>
      <c r="CK91" s="98"/>
      <c r="CL91" s="98"/>
      <c r="CM91" s="98"/>
      <c r="CN91" s="98"/>
      <c r="CO91" s="98"/>
      <c r="CP91" s="98"/>
      <c r="CQ91" s="98"/>
      <c r="CR91" s="98"/>
      <c r="CS91" s="98"/>
      <c r="CT91" s="274"/>
      <c r="CU91" s="274"/>
      <c r="CV91" s="98"/>
      <c r="CW91" s="98"/>
      <c r="CX91" s="98"/>
      <c r="CY91" s="98"/>
      <c r="CZ91" s="98"/>
      <c r="DA91" s="261"/>
      <c r="DB91" s="261"/>
      <c r="DC91" s="261"/>
      <c r="DD91" s="261"/>
      <c r="DE91" s="98"/>
      <c r="DF91" s="98"/>
      <c r="DG91" s="98"/>
      <c r="DH91" s="98"/>
      <c r="DI91" s="98"/>
    </row>
    <row r="92" spans="1:113" ht="12.9" customHeight="1">
      <c r="A92" s="98"/>
      <c r="B92" s="98"/>
      <c r="C92" s="98"/>
      <c r="D92" s="98"/>
      <c r="E92" s="98"/>
      <c r="F92" s="98"/>
      <c r="G92" s="98"/>
      <c r="H92" s="98"/>
      <c r="I92" s="98"/>
      <c r="J92" s="98"/>
      <c r="K92" s="98"/>
      <c r="L92" s="98"/>
      <c r="M92" s="98"/>
      <c r="N92" s="98"/>
      <c r="O92" s="261"/>
      <c r="P92" s="261"/>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261"/>
      <c r="AP92" s="261"/>
      <c r="AQ92" s="98"/>
      <c r="AR92" s="98"/>
      <c r="AS92" s="98"/>
      <c r="AT92" s="98"/>
      <c r="AU92" s="98"/>
      <c r="AV92" s="98"/>
      <c r="AW92" s="261"/>
      <c r="AX92" s="98"/>
      <c r="AY92" s="260"/>
      <c r="AZ92" s="98"/>
      <c r="BA92" s="98"/>
      <c r="BB92" s="98"/>
      <c r="BC92" s="98"/>
      <c r="BD92" s="98"/>
      <c r="BE92" s="98"/>
      <c r="BF92" s="98"/>
      <c r="BG92" s="98"/>
      <c r="BH92" s="98"/>
      <c r="BI92" s="261"/>
      <c r="BJ92" s="98"/>
      <c r="BK92" s="98"/>
      <c r="BL92" s="261"/>
      <c r="BM92" s="98"/>
      <c r="BN92" s="98"/>
      <c r="BO92" s="98"/>
      <c r="BP92" s="98"/>
      <c r="BQ92" s="98"/>
      <c r="BR92" s="98"/>
      <c r="BS92" s="98"/>
      <c r="BT92" s="98"/>
      <c r="BU92" s="98"/>
      <c r="BV92" s="98"/>
      <c r="BW92" s="98"/>
      <c r="BX92" s="98"/>
      <c r="BY92" s="261"/>
      <c r="BZ92" s="98"/>
      <c r="CA92" s="261"/>
      <c r="CB92" s="98"/>
      <c r="CC92" s="98"/>
      <c r="CD92" s="98"/>
      <c r="CE92" s="98"/>
      <c r="CF92" s="98"/>
      <c r="CG92" s="98"/>
      <c r="CH92" s="98"/>
      <c r="CI92" s="98"/>
      <c r="CJ92" s="98"/>
      <c r="CK92" s="98"/>
      <c r="CL92" s="98"/>
      <c r="CM92" s="98"/>
      <c r="CN92" s="98"/>
      <c r="CO92" s="98"/>
      <c r="CP92" s="98"/>
      <c r="CQ92" s="98"/>
      <c r="CR92" s="98"/>
      <c r="CS92" s="98"/>
      <c r="CT92" s="274"/>
      <c r="CU92" s="274"/>
      <c r="CV92" s="98"/>
      <c r="CW92" s="98"/>
      <c r="CX92" s="98"/>
      <c r="CY92" s="98"/>
      <c r="CZ92" s="98"/>
      <c r="DA92" s="261"/>
      <c r="DB92" s="261"/>
      <c r="DC92" s="261"/>
      <c r="DD92" s="261"/>
      <c r="DE92" s="98"/>
      <c r="DF92" s="98"/>
      <c r="DG92" s="98"/>
      <c r="DH92" s="98"/>
      <c r="DI92" s="98"/>
    </row>
    <row r="93" spans="1:113" ht="12.9" customHeight="1">
      <c r="A93" s="98"/>
      <c r="B93" s="98"/>
      <c r="C93" s="98"/>
      <c r="D93" s="98"/>
      <c r="E93" s="98"/>
      <c r="F93" s="98"/>
      <c r="G93" s="98"/>
      <c r="H93" s="98"/>
      <c r="I93" s="98"/>
      <c r="J93" s="98"/>
      <c r="K93" s="98"/>
      <c r="L93" s="98"/>
      <c r="M93" s="98"/>
      <c r="N93" s="98"/>
      <c r="O93" s="261"/>
      <c r="P93" s="261"/>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261"/>
      <c r="AP93" s="261"/>
      <c r="AQ93" s="98"/>
      <c r="AR93" s="98"/>
      <c r="AS93" s="98"/>
      <c r="AT93" s="98"/>
      <c r="AU93" s="98"/>
      <c r="AV93" s="98"/>
      <c r="AW93" s="261"/>
      <c r="AX93" s="98"/>
      <c r="AY93" s="260"/>
      <c r="AZ93" s="98"/>
      <c r="BA93" s="98"/>
      <c r="BB93" s="98"/>
      <c r="BC93" s="98"/>
      <c r="BD93" s="98"/>
      <c r="BE93" s="98"/>
      <c r="BF93" s="98"/>
      <c r="BG93" s="98"/>
      <c r="BH93" s="98"/>
      <c r="BI93" s="261"/>
      <c r="BJ93" s="98"/>
      <c r="BK93" s="98"/>
      <c r="BL93" s="261"/>
      <c r="BM93" s="98"/>
      <c r="BN93" s="98"/>
      <c r="BO93" s="98"/>
      <c r="BP93" s="98"/>
      <c r="BQ93" s="98"/>
      <c r="BR93" s="98"/>
      <c r="BS93" s="98"/>
      <c r="BT93" s="98"/>
      <c r="BU93" s="98"/>
      <c r="BV93" s="98"/>
      <c r="BW93" s="98"/>
      <c r="BX93" s="98"/>
      <c r="BY93" s="261"/>
      <c r="BZ93" s="98"/>
      <c r="CA93" s="261"/>
      <c r="CB93" s="98"/>
      <c r="CC93" s="98"/>
      <c r="CD93" s="98"/>
      <c r="CE93" s="98"/>
      <c r="CF93" s="98"/>
      <c r="CG93" s="98"/>
      <c r="CH93" s="98"/>
      <c r="CI93" s="98"/>
      <c r="CJ93" s="98"/>
      <c r="CK93" s="98"/>
      <c r="CL93" s="98"/>
      <c r="CM93" s="98"/>
      <c r="CN93" s="98"/>
      <c r="CO93" s="98"/>
      <c r="CP93" s="98"/>
      <c r="CQ93" s="98"/>
      <c r="CR93" s="98"/>
      <c r="CS93" s="98"/>
      <c r="CT93" s="274"/>
      <c r="CU93" s="274"/>
      <c r="CV93" s="98"/>
      <c r="CW93" s="98"/>
      <c r="CX93" s="98"/>
      <c r="CY93" s="98"/>
      <c r="CZ93" s="98"/>
      <c r="DA93" s="261"/>
      <c r="DB93" s="261"/>
      <c r="DC93" s="261"/>
      <c r="DD93" s="261"/>
      <c r="DE93" s="98"/>
      <c r="DF93" s="98"/>
      <c r="DG93" s="98"/>
      <c r="DH93" s="98"/>
      <c r="DI93" s="98"/>
    </row>
    <row r="94" spans="1:113" ht="12.9" customHeight="1">
      <c r="A94" s="98"/>
      <c r="B94" s="98"/>
      <c r="C94" s="98"/>
      <c r="D94" s="98"/>
      <c r="E94" s="98"/>
      <c r="F94" s="98"/>
      <c r="G94" s="98"/>
      <c r="H94" s="98"/>
      <c r="I94" s="98"/>
      <c r="J94" s="98"/>
      <c r="K94" s="98"/>
      <c r="L94" s="98"/>
      <c r="M94" s="98"/>
      <c r="N94" s="98"/>
      <c r="O94" s="261"/>
      <c r="P94" s="261"/>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261"/>
      <c r="AP94" s="261"/>
      <c r="AQ94" s="98"/>
      <c r="AR94" s="98"/>
      <c r="AS94" s="98"/>
      <c r="AT94" s="98"/>
      <c r="AU94" s="98"/>
      <c r="AV94" s="98"/>
      <c r="AW94" s="261"/>
      <c r="AX94" s="98"/>
      <c r="AY94" s="260"/>
      <c r="AZ94" s="98"/>
      <c r="BA94" s="98"/>
      <c r="BB94" s="98"/>
      <c r="BC94" s="98"/>
      <c r="BD94" s="98"/>
      <c r="BE94" s="98"/>
      <c r="BF94" s="98"/>
      <c r="BG94" s="98"/>
      <c r="BH94" s="98"/>
      <c r="BI94" s="261"/>
      <c r="BJ94" s="98"/>
      <c r="BK94" s="98"/>
      <c r="BL94" s="261"/>
      <c r="BM94" s="98"/>
      <c r="BN94" s="98"/>
      <c r="BO94" s="98"/>
      <c r="BP94" s="98"/>
      <c r="BQ94" s="98"/>
      <c r="BR94" s="98"/>
      <c r="BS94" s="98"/>
      <c r="BT94" s="98"/>
      <c r="BU94" s="98"/>
      <c r="BV94" s="98"/>
      <c r="BW94" s="98"/>
      <c r="BX94" s="98"/>
      <c r="BY94" s="261"/>
      <c r="BZ94" s="98"/>
      <c r="CA94" s="261"/>
      <c r="CB94" s="98"/>
      <c r="CC94" s="98"/>
      <c r="CD94" s="98"/>
      <c r="CE94" s="98"/>
      <c r="CF94" s="98"/>
      <c r="CG94" s="98"/>
      <c r="CH94" s="98"/>
      <c r="CI94" s="98"/>
      <c r="CJ94" s="98"/>
      <c r="CK94" s="98"/>
      <c r="CL94" s="98"/>
      <c r="CM94" s="98"/>
      <c r="CN94" s="98"/>
      <c r="CO94" s="98"/>
      <c r="CP94" s="98"/>
      <c r="CQ94" s="98"/>
      <c r="CR94" s="98"/>
      <c r="CS94" s="98"/>
      <c r="CT94" s="274"/>
      <c r="CU94" s="274"/>
      <c r="CV94" s="98"/>
      <c r="CW94" s="98"/>
      <c r="CX94" s="98"/>
      <c r="CY94" s="98"/>
      <c r="CZ94" s="98"/>
      <c r="DA94" s="261"/>
      <c r="DB94" s="261"/>
      <c r="DC94" s="261"/>
      <c r="DD94" s="261"/>
      <c r="DE94" s="98"/>
      <c r="DF94" s="98"/>
      <c r="DG94" s="98"/>
      <c r="DH94" s="98"/>
      <c r="DI94" s="98"/>
    </row>
    <row r="95" spans="1:113" ht="12.9" customHeight="1">
      <c r="A95" s="98"/>
      <c r="B95" s="98"/>
      <c r="C95" s="98"/>
      <c r="D95" s="98"/>
      <c r="E95" s="98"/>
      <c r="F95" s="98"/>
      <c r="G95" s="98"/>
      <c r="H95" s="98"/>
      <c r="I95" s="98"/>
      <c r="J95" s="98"/>
      <c r="K95" s="98"/>
      <c r="L95" s="98"/>
      <c r="M95" s="98"/>
      <c r="N95" s="98"/>
      <c r="O95" s="261"/>
      <c r="P95" s="261"/>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261"/>
      <c r="AP95" s="261"/>
      <c r="AQ95" s="98"/>
      <c r="AR95" s="98"/>
      <c r="AS95" s="98"/>
      <c r="AT95" s="98"/>
      <c r="AU95" s="98"/>
      <c r="AV95" s="98"/>
      <c r="AW95" s="261"/>
      <c r="AX95" s="98"/>
      <c r="AY95" s="260"/>
      <c r="AZ95" s="98"/>
      <c r="BA95" s="98"/>
      <c r="BB95" s="98"/>
      <c r="BC95" s="98"/>
      <c r="BD95" s="98"/>
      <c r="BE95" s="98"/>
      <c r="BF95" s="98"/>
      <c r="BG95" s="98"/>
      <c r="BH95" s="98"/>
      <c r="BI95" s="261"/>
      <c r="BJ95" s="98"/>
      <c r="BK95" s="98"/>
      <c r="BL95" s="261"/>
      <c r="BM95" s="98"/>
      <c r="BN95" s="98"/>
      <c r="BO95" s="98"/>
      <c r="BP95" s="98"/>
      <c r="BQ95" s="98"/>
      <c r="BR95" s="98"/>
      <c r="BS95" s="98"/>
      <c r="BT95" s="98"/>
      <c r="BU95" s="98"/>
      <c r="BV95" s="98"/>
      <c r="BW95" s="98"/>
      <c r="BX95" s="98"/>
      <c r="BY95" s="261"/>
      <c r="BZ95" s="98"/>
      <c r="CA95" s="261"/>
      <c r="CB95" s="98"/>
      <c r="CC95" s="98"/>
      <c r="CD95" s="98"/>
      <c r="CE95" s="98"/>
      <c r="CF95" s="98"/>
      <c r="CG95" s="98"/>
      <c r="CH95" s="98"/>
      <c r="CI95" s="98"/>
      <c r="CJ95" s="98"/>
      <c r="CK95" s="98"/>
      <c r="CL95" s="98"/>
      <c r="CM95" s="98"/>
      <c r="CN95" s="98"/>
      <c r="CO95" s="98"/>
      <c r="CP95" s="98"/>
      <c r="CQ95" s="98"/>
      <c r="CR95" s="98"/>
      <c r="CS95" s="98"/>
      <c r="CT95" s="274"/>
      <c r="CU95" s="274"/>
      <c r="CV95" s="98"/>
      <c r="CW95" s="98"/>
      <c r="CX95" s="98"/>
      <c r="CY95" s="98"/>
      <c r="CZ95" s="98"/>
      <c r="DA95" s="261"/>
      <c r="DB95" s="261"/>
      <c r="DC95" s="261"/>
      <c r="DD95" s="261"/>
      <c r="DE95" s="98"/>
      <c r="DF95" s="98"/>
      <c r="DG95" s="98"/>
      <c r="DH95" s="98"/>
      <c r="DI95" s="98"/>
    </row>
    <row r="96" spans="1:113" ht="12.9" customHeight="1">
      <c r="A96" s="98"/>
      <c r="B96" s="98"/>
      <c r="C96" s="98"/>
      <c r="D96" s="98"/>
      <c r="E96" s="98"/>
      <c r="F96" s="98"/>
      <c r="G96" s="98"/>
      <c r="H96" s="98"/>
      <c r="I96" s="98"/>
      <c r="J96" s="98"/>
      <c r="K96" s="98"/>
      <c r="L96" s="98"/>
      <c r="M96" s="98"/>
      <c r="N96" s="98"/>
      <c r="O96" s="261"/>
      <c r="P96" s="261"/>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261"/>
      <c r="AP96" s="261"/>
      <c r="AQ96" s="98"/>
      <c r="AR96" s="98"/>
      <c r="AS96" s="98"/>
      <c r="AT96" s="98"/>
      <c r="AU96" s="98"/>
      <c r="AV96" s="98"/>
      <c r="AW96" s="261"/>
      <c r="AX96" s="98"/>
      <c r="AY96" s="260"/>
      <c r="AZ96" s="98"/>
      <c r="BA96" s="98"/>
      <c r="BB96" s="98"/>
      <c r="BC96" s="98"/>
      <c r="BD96" s="98"/>
      <c r="BE96" s="98"/>
      <c r="BF96" s="98"/>
      <c r="BG96" s="98"/>
      <c r="BH96" s="98"/>
      <c r="BI96" s="261"/>
      <c r="BJ96" s="98"/>
      <c r="BK96" s="98"/>
      <c r="BL96" s="261"/>
      <c r="BM96" s="98"/>
      <c r="BN96" s="98"/>
      <c r="BO96" s="98"/>
      <c r="BP96" s="98"/>
      <c r="BQ96" s="98"/>
      <c r="BR96" s="98"/>
      <c r="BS96" s="98"/>
      <c r="BT96" s="98"/>
      <c r="BU96" s="98"/>
      <c r="BV96" s="98"/>
      <c r="BW96" s="98"/>
      <c r="BX96" s="98"/>
      <c r="BY96" s="261"/>
      <c r="BZ96" s="98"/>
      <c r="CA96" s="261"/>
      <c r="CB96" s="98"/>
      <c r="CC96" s="98"/>
      <c r="CD96" s="98"/>
      <c r="CE96" s="98"/>
      <c r="CF96" s="98"/>
      <c r="CG96" s="98"/>
      <c r="CH96" s="98"/>
      <c r="CI96" s="98"/>
      <c r="CJ96" s="98"/>
      <c r="CK96" s="98"/>
      <c r="CL96" s="98"/>
      <c r="CM96" s="98"/>
      <c r="CN96" s="98"/>
      <c r="CO96" s="98"/>
      <c r="CP96" s="98"/>
      <c r="CQ96" s="98"/>
      <c r="CR96" s="98"/>
      <c r="CS96" s="98"/>
      <c r="CT96" s="274"/>
      <c r="CU96" s="274"/>
      <c r="CV96" s="98"/>
      <c r="CW96" s="98"/>
      <c r="CX96" s="98"/>
      <c r="CY96" s="98"/>
      <c r="CZ96" s="98"/>
      <c r="DA96" s="261"/>
      <c r="DB96" s="261"/>
      <c r="DC96" s="261"/>
      <c r="DD96" s="261"/>
      <c r="DE96" s="98"/>
      <c r="DF96" s="98"/>
      <c r="DG96" s="98"/>
      <c r="DH96" s="98"/>
      <c r="DI96" s="98"/>
    </row>
    <row r="97" spans="1:113" ht="12.9" customHeight="1">
      <c r="A97" s="98"/>
      <c r="B97" s="98"/>
      <c r="C97" s="98"/>
      <c r="D97" s="98"/>
      <c r="E97" s="98"/>
      <c r="F97" s="98"/>
      <c r="G97" s="98"/>
      <c r="H97" s="98"/>
      <c r="I97" s="98"/>
      <c r="J97" s="98"/>
      <c r="K97" s="98"/>
      <c r="L97" s="98"/>
      <c r="M97" s="98"/>
      <c r="N97" s="98"/>
      <c r="O97" s="261"/>
      <c r="P97" s="261"/>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261"/>
      <c r="AP97" s="261"/>
      <c r="AQ97" s="98"/>
      <c r="AR97" s="98"/>
      <c r="AS97" s="98"/>
      <c r="AT97" s="98"/>
      <c r="AU97" s="98"/>
      <c r="AV97" s="98"/>
      <c r="AW97" s="261"/>
      <c r="AX97" s="98"/>
      <c r="AY97" s="260"/>
      <c r="AZ97" s="98"/>
      <c r="BA97" s="98"/>
      <c r="BB97" s="98"/>
      <c r="BC97" s="98"/>
      <c r="BD97" s="98"/>
      <c r="BE97" s="98"/>
      <c r="BF97" s="98"/>
      <c r="BG97" s="98"/>
      <c r="BH97" s="98"/>
      <c r="BI97" s="261"/>
      <c r="BJ97" s="98"/>
      <c r="BK97" s="98"/>
      <c r="BL97" s="261"/>
      <c r="BM97" s="98"/>
      <c r="BN97" s="98"/>
      <c r="BO97" s="98"/>
      <c r="BP97" s="98"/>
      <c r="BQ97" s="98"/>
      <c r="BR97" s="98"/>
      <c r="BS97" s="98"/>
      <c r="BT97" s="98"/>
      <c r="BU97" s="98"/>
      <c r="BV97" s="98"/>
      <c r="BW97" s="98"/>
      <c r="BX97" s="98"/>
      <c r="BY97" s="261"/>
      <c r="BZ97" s="98"/>
      <c r="CA97" s="261"/>
      <c r="CB97" s="98"/>
      <c r="CC97" s="98"/>
      <c r="CD97" s="98"/>
      <c r="CE97" s="98"/>
      <c r="CF97" s="98"/>
      <c r="CG97" s="98"/>
      <c r="CH97" s="98"/>
      <c r="CI97" s="98"/>
      <c r="CJ97" s="98"/>
      <c r="CK97" s="98"/>
      <c r="CL97" s="98"/>
      <c r="CM97" s="98"/>
      <c r="CN97" s="98"/>
      <c r="CO97" s="98"/>
      <c r="CP97" s="98"/>
      <c r="CQ97" s="98"/>
      <c r="CR97" s="98"/>
      <c r="CS97" s="98"/>
      <c r="CT97" s="274"/>
      <c r="CU97" s="274"/>
      <c r="CV97" s="98"/>
      <c r="CW97" s="98"/>
      <c r="CX97" s="98"/>
      <c r="CY97" s="98"/>
      <c r="CZ97" s="98"/>
      <c r="DA97" s="261"/>
      <c r="DB97" s="261"/>
      <c r="DC97" s="261"/>
      <c r="DD97" s="261"/>
      <c r="DE97" s="98"/>
      <c r="DF97" s="98"/>
      <c r="DG97" s="98"/>
      <c r="DH97" s="98"/>
      <c r="DI97" s="98"/>
    </row>
    <row r="98" spans="1:113" ht="12.9" customHeight="1">
      <c r="A98" s="98"/>
      <c r="B98" s="98"/>
      <c r="C98" s="98"/>
      <c r="D98" s="98"/>
      <c r="E98" s="98"/>
      <c r="F98" s="98"/>
      <c r="G98" s="98"/>
      <c r="H98" s="98"/>
      <c r="I98" s="98"/>
      <c r="J98" s="98"/>
      <c r="K98" s="98"/>
      <c r="L98" s="98"/>
      <c r="M98" s="98"/>
      <c r="N98" s="98"/>
      <c r="O98" s="261"/>
      <c r="P98" s="261"/>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261"/>
      <c r="AP98" s="261"/>
      <c r="AQ98" s="98"/>
      <c r="AR98" s="98"/>
      <c r="AS98" s="98"/>
      <c r="AT98" s="98"/>
      <c r="AU98" s="98"/>
      <c r="AV98" s="98"/>
      <c r="AW98" s="261"/>
      <c r="AX98" s="98"/>
      <c r="AY98" s="260"/>
      <c r="AZ98" s="98"/>
      <c r="BA98" s="98"/>
      <c r="BB98" s="98"/>
      <c r="BC98" s="98"/>
      <c r="BD98" s="98"/>
      <c r="BE98" s="98"/>
      <c r="BF98" s="98"/>
      <c r="BG98" s="98"/>
      <c r="BH98" s="98"/>
      <c r="BI98" s="261"/>
      <c r="BJ98" s="98"/>
      <c r="BK98" s="98"/>
      <c r="BL98" s="261"/>
      <c r="BM98" s="98"/>
      <c r="BN98" s="98"/>
      <c r="BO98" s="98"/>
      <c r="BP98" s="98"/>
      <c r="BQ98" s="98"/>
      <c r="BR98" s="98"/>
      <c r="BS98" s="98"/>
      <c r="BT98" s="98"/>
      <c r="BU98" s="98"/>
      <c r="BV98" s="98"/>
      <c r="BW98" s="98"/>
      <c r="BX98" s="98"/>
      <c r="BY98" s="261"/>
      <c r="BZ98" s="98"/>
      <c r="CA98" s="261"/>
      <c r="CB98" s="98"/>
      <c r="CC98" s="98"/>
      <c r="CD98" s="98"/>
      <c r="CE98" s="98"/>
      <c r="CF98" s="98"/>
      <c r="CG98" s="98"/>
      <c r="CH98" s="98"/>
      <c r="CI98" s="98"/>
      <c r="CJ98" s="98"/>
      <c r="CK98" s="98"/>
      <c r="CL98" s="98"/>
      <c r="CM98" s="98"/>
      <c r="CN98" s="98"/>
      <c r="CO98" s="98"/>
      <c r="CP98" s="98"/>
      <c r="CQ98" s="98"/>
      <c r="CR98" s="98"/>
      <c r="CS98" s="98"/>
      <c r="CT98" s="274"/>
      <c r="CU98" s="274"/>
      <c r="CV98" s="98"/>
      <c r="CW98" s="98"/>
      <c r="CX98" s="98"/>
      <c r="CY98" s="98"/>
      <c r="CZ98" s="98"/>
      <c r="DA98" s="261"/>
      <c r="DB98" s="261"/>
      <c r="DC98" s="261"/>
      <c r="DD98" s="261"/>
      <c r="DE98" s="98"/>
      <c r="DF98" s="98"/>
      <c r="DG98" s="98"/>
      <c r="DH98" s="98"/>
      <c r="DI98" s="98"/>
    </row>
    <row r="99" spans="1:113" ht="12.9" customHeight="1">
      <c r="A99" s="98"/>
      <c r="B99" s="98"/>
      <c r="C99" s="98"/>
      <c r="D99" s="98"/>
      <c r="E99" s="98"/>
      <c r="F99" s="98"/>
      <c r="G99" s="98"/>
      <c r="H99" s="98"/>
      <c r="I99" s="98"/>
      <c r="J99" s="98"/>
      <c r="K99" s="98"/>
      <c r="L99" s="98"/>
      <c r="M99" s="98"/>
      <c r="N99" s="98"/>
      <c r="O99" s="261"/>
      <c r="P99" s="261"/>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261"/>
      <c r="AP99" s="261"/>
      <c r="AQ99" s="98"/>
      <c r="AR99" s="98"/>
      <c r="AS99" s="98"/>
      <c r="AT99" s="98"/>
      <c r="AU99" s="98"/>
      <c r="AV99" s="98"/>
      <c r="AW99" s="261"/>
      <c r="AX99" s="98"/>
      <c r="AY99" s="260"/>
      <c r="AZ99" s="98"/>
      <c r="BA99" s="98"/>
      <c r="BB99" s="98"/>
      <c r="BC99" s="98"/>
      <c r="BD99" s="98"/>
      <c r="BE99" s="98"/>
      <c r="BF99" s="98"/>
      <c r="BG99" s="98"/>
      <c r="BH99" s="98"/>
      <c r="BI99" s="261"/>
      <c r="BJ99" s="98"/>
      <c r="BK99" s="98"/>
      <c r="BL99" s="261"/>
      <c r="BM99" s="98"/>
      <c r="BN99" s="98"/>
      <c r="BO99" s="98"/>
      <c r="BP99" s="98"/>
      <c r="BQ99" s="98"/>
      <c r="BR99" s="98"/>
      <c r="BS99" s="98"/>
      <c r="BT99" s="98"/>
      <c r="BU99" s="98"/>
      <c r="BV99" s="98"/>
      <c r="BW99" s="98"/>
      <c r="BX99" s="98"/>
      <c r="BY99" s="261"/>
      <c r="BZ99" s="98"/>
      <c r="CA99" s="261"/>
      <c r="CB99" s="98"/>
      <c r="CC99" s="98"/>
      <c r="CD99" s="98"/>
      <c r="CE99" s="98"/>
      <c r="CF99" s="98"/>
      <c r="CG99" s="98"/>
      <c r="CH99" s="98"/>
      <c r="CI99" s="98"/>
      <c r="CJ99" s="98"/>
      <c r="CK99" s="98"/>
      <c r="CL99" s="98"/>
      <c r="CM99" s="98"/>
      <c r="CN99" s="98"/>
      <c r="CO99" s="98"/>
      <c r="CP99" s="98"/>
      <c r="CQ99" s="98"/>
      <c r="CR99" s="98"/>
      <c r="CS99" s="98"/>
      <c r="CT99" s="274"/>
      <c r="CU99" s="274"/>
      <c r="CV99" s="98"/>
      <c r="CW99" s="98"/>
      <c r="CX99" s="98"/>
      <c r="CY99" s="98"/>
      <c r="CZ99" s="98"/>
      <c r="DA99" s="261"/>
      <c r="DB99" s="261"/>
      <c r="DC99" s="261"/>
      <c r="DD99" s="261"/>
      <c r="DE99" s="98"/>
      <c r="DF99" s="98"/>
      <c r="DG99" s="98"/>
      <c r="DH99" s="98"/>
      <c r="DI99" s="98"/>
    </row>
    <row r="100" spans="1:113" ht="12.9" customHeight="1">
      <c r="A100" s="98"/>
      <c r="B100" s="98"/>
      <c r="C100" s="98"/>
      <c r="D100" s="98"/>
      <c r="E100" s="98"/>
      <c r="F100" s="98"/>
      <c r="G100" s="98"/>
      <c r="H100" s="98"/>
      <c r="I100" s="98"/>
      <c r="J100" s="98"/>
      <c r="K100" s="98"/>
      <c r="L100" s="98"/>
      <c r="M100" s="98"/>
      <c r="N100" s="98"/>
      <c r="O100" s="261"/>
      <c r="P100" s="261"/>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261"/>
      <c r="AP100" s="261"/>
      <c r="AQ100" s="98"/>
      <c r="AR100" s="98"/>
      <c r="AS100" s="98"/>
      <c r="AT100" s="98"/>
      <c r="AU100" s="98"/>
      <c r="AV100" s="98"/>
      <c r="AW100" s="261"/>
      <c r="AX100" s="98"/>
      <c r="AY100" s="260"/>
      <c r="AZ100" s="98"/>
      <c r="BA100" s="98"/>
      <c r="BB100" s="98"/>
      <c r="BC100" s="98"/>
      <c r="BD100" s="98"/>
      <c r="BE100" s="98"/>
      <c r="BF100" s="98"/>
      <c r="BG100" s="98"/>
      <c r="BH100" s="98"/>
      <c r="BI100" s="261"/>
      <c r="BJ100" s="98"/>
      <c r="BK100" s="98"/>
      <c r="BL100" s="261"/>
      <c r="BM100" s="98"/>
      <c r="BN100" s="98"/>
      <c r="BO100" s="98"/>
      <c r="BP100" s="98"/>
      <c r="BQ100" s="98"/>
      <c r="BR100" s="98"/>
      <c r="BS100" s="98"/>
      <c r="BT100" s="98"/>
      <c r="BU100" s="98"/>
      <c r="BV100" s="98"/>
      <c r="BW100" s="98"/>
      <c r="BX100" s="98"/>
      <c r="BY100" s="261"/>
      <c r="BZ100" s="98"/>
      <c r="CA100" s="261"/>
      <c r="CB100" s="98"/>
      <c r="CC100" s="98"/>
      <c r="CD100" s="98"/>
      <c r="CE100" s="98"/>
      <c r="CF100" s="98"/>
      <c r="CG100" s="98"/>
      <c r="CH100" s="98"/>
      <c r="CI100" s="98"/>
      <c r="CJ100" s="98"/>
      <c r="CK100" s="98"/>
      <c r="CL100" s="98"/>
      <c r="CM100" s="98"/>
      <c r="CN100" s="98"/>
      <c r="CO100" s="98"/>
      <c r="CP100" s="98"/>
      <c r="CQ100" s="98"/>
      <c r="CR100" s="98"/>
      <c r="CS100" s="98"/>
      <c r="CT100" s="274"/>
      <c r="CU100" s="274"/>
      <c r="CV100" s="98"/>
      <c r="CW100" s="98"/>
      <c r="CX100" s="98"/>
      <c r="CY100" s="98"/>
      <c r="CZ100" s="98"/>
      <c r="DA100" s="261"/>
      <c r="DB100" s="261"/>
      <c r="DC100" s="261"/>
      <c r="DD100" s="261"/>
      <c r="DE100" s="98"/>
      <c r="DF100" s="98"/>
      <c r="DG100" s="98"/>
      <c r="DH100" s="98"/>
      <c r="DI100" s="98"/>
    </row>
  </sheetData>
  <phoneticPr fontId="78"/>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49"/>
  <sheetViews>
    <sheetView zoomScale="130" zoomScaleNormal="130" workbookViewId="0">
      <pane ySplit="1" topLeftCell="A2" activePane="bottomLeft" state="frozen"/>
      <selection pane="bottomLeft" activeCell="A13" sqref="A13"/>
    </sheetView>
  </sheetViews>
  <sheetFormatPr defaultColWidth="14.23046875" defaultRowHeight="15" customHeight="1"/>
  <cols>
    <col min="1" max="2" width="18.3828125" customWidth="1"/>
    <col min="3" max="3" width="5.15234375" customWidth="1"/>
    <col min="4" max="4" width="4.3828125" customWidth="1"/>
    <col min="5" max="6" width="18.3828125" customWidth="1"/>
    <col min="7" max="7" width="6" customWidth="1"/>
    <col min="8" max="8" width="4.3828125" customWidth="1"/>
    <col min="9" max="9" width="1.3828125" customWidth="1"/>
    <col min="10" max="10" width="6" customWidth="1"/>
    <col min="11" max="11" width="5.15234375" customWidth="1"/>
    <col min="12" max="12" width="1.3828125" customWidth="1"/>
    <col min="13" max="13" width="4.3828125" customWidth="1"/>
    <col min="14" max="14" width="5.15234375" customWidth="1"/>
    <col min="15" max="15" width="1.3828125" customWidth="1"/>
    <col min="16" max="16" width="5.15234375" customWidth="1"/>
    <col min="17" max="17" width="21.3828125" customWidth="1"/>
    <col min="18" max="18" width="8.4609375" customWidth="1"/>
    <col min="19" max="19" width="13.84375" customWidth="1"/>
    <col min="20" max="20" width="8.4609375" customWidth="1"/>
    <col min="21" max="21" width="13.84375" customWidth="1"/>
    <col min="22" max="22" width="1.3828125" customWidth="1"/>
    <col min="23" max="23" width="5.15234375" customWidth="1"/>
    <col min="24" max="24" width="12.23046875" customWidth="1"/>
    <col min="25" max="25" width="5.15234375" customWidth="1"/>
    <col min="26" max="26" width="2.765625" customWidth="1"/>
    <col min="27" max="27" width="13.07421875" bestFit="1" customWidth="1"/>
    <col min="28" max="28" width="2.69140625" bestFit="1" customWidth="1"/>
  </cols>
  <sheetData>
    <row r="1" spans="1:28" ht="24.15" customHeight="1">
      <c r="A1" s="277" t="s">
        <v>229</v>
      </c>
      <c r="B1" s="277" t="s">
        <v>230</v>
      </c>
      <c r="C1" s="278" t="s">
        <v>210</v>
      </c>
      <c r="D1" s="278" t="s">
        <v>231</v>
      </c>
      <c r="E1" s="279" t="s">
        <v>232</v>
      </c>
      <c r="F1" s="279" t="s">
        <v>230</v>
      </c>
      <c r="G1" s="280" t="s">
        <v>210</v>
      </c>
      <c r="H1" s="280" t="s">
        <v>231</v>
      </c>
      <c r="I1" s="281"/>
      <c r="J1" s="282" t="s">
        <v>233</v>
      </c>
      <c r="K1" s="282" t="s">
        <v>234</v>
      </c>
      <c r="L1" s="283"/>
      <c r="M1" s="284" t="s">
        <v>200</v>
      </c>
      <c r="N1" s="284" t="s">
        <v>234</v>
      </c>
      <c r="O1" s="281"/>
      <c r="P1" s="285" t="s">
        <v>235</v>
      </c>
      <c r="Q1" s="286" t="s">
        <v>236</v>
      </c>
      <c r="R1" s="287" t="s">
        <v>237</v>
      </c>
      <c r="S1" s="287" t="s">
        <v>238</v>
      </c>
      <c r="T1" s="288" t="s">
        <v>239</v>
      </c>
      <c r="U1" s="288" t="s">
        <v>240</v>
      </c>
      <c r="V1" s="281"/>
      <c r="W1" s="289" t="s">
        <v>234</v>
      </c>
      <c r="X1" s="290" t="s">
        <v>241</v>
      </c>
      <c r="Y1" s="291" t="s">
        <v>134</v>
      </c>
    </row>
    <row r="2" spans="1:28" ht="12.9" customHeight="1">
      <c r="A2" s="292" t="s">
        <v>11</v>
      </c>
      <c r="B2" s="292" t="s">
        <v>11</v>
      </c>
      <c r="C2" s="293">
        <v>1</v>
      </c>
      <c r="D2" s="293">
        <v>43</v>
      </c>
      <c r="E2" s="292" t="s">
        <v>13</v>
      </c>
      <c r="F2" s="292" t="s">
        <v>13</v>
      </c>
      <c r="G2" s="293">
        <v>10</v>
      </c>
      <c r="H2" s="293">
        <v>40</v>
      </c>
      <c r="I2" s="292"/>
      <c r="J2" s="292" t="s">
        <v>242</v>
      </c>
      <c r="K2" s="293">
        <v>1</v>
      </c>
      <c r="L2" s="292"/>
      <c r="M2" s="292" t="s">
        <v>72</v>
      </c>
      <c r="N2" s="293" t="s">
        <v>243</v>
      </c>
      <c r="O2" s="292"/>
      <c r="P2" s="293">
        <v>1</v>
      </c>
      <c r="Q2" s="292" t="s">
        <v>11</v>
      </c>
      <c r="R2" s="293"/>
      <c r="S2" s="292"/>
      <c r="T2" s="293"/>
      <c r="U2" s="292"/>
      <c r="W2" s="283">
        <v>101</v>
      </c>
      <c r="X2" s="281" t="s">
        <v>244</v>
      </c>
      <c r="Y2" s="4" t="s">
        <v>243</v>
      </c>
      <c r="AA2" s="281" t="s">
        <v>454</v>
      </c>
      <c r="AB2" s="281" t="s">
        <v>455</v>
      </c>
    </row>
    <row r="3" spans="1:28" ht="12.9" customHeight="1">
      <c r="A3" s="292" t="s">
        <v>16</v>
      </c>
      <c r="B3" s="292" t="s">
        <v>16</v>
      </c>
      <c r="C3" s="293">
        <v>2</v>
      </c>
      <c r="D3" s="293">
        <v>48</v>
      </c>
      <c r="E3" s="292" t="s">
        <v>17</v>
      </c>
      <c r="F3" s="292" t="s">
        <v>17</v>
      </c>
      <c r="G3" s="293">
        <v>11</v>
      </c>
      <c r="H3" s="293">
        <v>45</v>
      </c>
      <c r="I3" s="292"/>
      <c r="J3" s="292" t="s">
        <v>245</v>
      </c>
      <c r="K3" s="293">
        <v>2</v>
      </c>
      <c r="L3" s="292"/>
      <c r="M3" s="292" t="s">
        <v>246</v>
      </c>
      <c r="N3" s="293" t="s">
        <v>247</v>
      </c>
      <c r="O3" s="292"/>
      <c r="P3" s="293">
        <v>2</v>
      </c>
      <c r="Q3" s="292" t="s">
        <v>16</v>
      </c>
      <c r="R3" s="293"/>
      <c r="S3" s="292"/>
      <c r="T3" s="293"/>
      <c r="U3" s="292"/>
      <c r="W3" s="283">
        <v>201</v>
      </c>
      <c r="X3" s="281" t="s">
        <v>248</v>
      </c>
      <c r="Y3" s="4" t="s">
        <v>247</v>
      </c>
      <c r="AA3" s="281" t="s">
        <v>456</v>
      </c>
      <c r="AB3" s="281" t="s">
        <v>243</v>
      </c>
    </row>
    <row r="4" spans="1:28" ht="12.9" customHeight="1">
      <c r="A4" s="292" t="s">
        <v>23</v>
      </c>
      <c r="B4" s="292" t="s">
        <v>23</v>
      </c>
      <c r="C4" s="293">
        <v>3</v>
      </c>
      <c r="D4" s="293">
        <v>53</v>
      </c>
      <c r="E4" s="292" t="s">
        <v>24</v>
      </c>
      <c r="F4" s="292" t="s">
        <v>24</v>
      </c>
      <c r="G4" s="293">
        <v>12</v>
      </c>
      <c r="H4" s="293">
        <v>50</v>
      </c>
      <c r="I4" s="292"/>
      <c r="J4" s="292" t="s">
        <v>249</v>
      </c>
      <c r="K4" s="293">
        <v>3</v>
      </c>
      <c r="L4" s="292"/>
      <c r="M4" s="292" t="s">
        <v>85</v>
      </c>
      <c r="N4" s="293" t="s">
        <v>250</v>
      </c>
      <c r="O4" s="292"/>
      <c r="P4" s="293">
        <v>3</v>
      </c>
      <c r="Q4" s="292" t="s">
        <v>23</v>
      </c>
      <c r="R4" s="293"/>
      <c r="S4" s="292"/>
      <c r="T4" s="293"/>
      <c r="U4" s="292"/>
      <c r="W4" s="283">
        <v>202</v>
      </c>
      <c r="X4" s="281" t="s">
        <v>251</v>
      </c>
      <c r="Y4" s="4" t="s">
        <v>250</v>
      </c>
      <c r="AA4" s="281" t="s">
        <v>457</v>
      </c>
      <c r="AB4" s="281" t="s">
        <v>247</v>
      </c>
    </row>
    <row r="5" spans="1:28" ht="12.9" customHeight="1">
      <c r="A5" s="292" t="s">
        <v>252</v>
      </c>
      <c r="B5" s="292" t="s">
        <v>252</v>
      </c>
      <c r="C5" s="293">
        <v>4</v>
      </c>
      <c r="D5" s="293">
        <v>57</v>
      </c>
      <c r="E5" s="292" t="s">
        <v>253</v>
      </c>
      <c r="F5" s="292" t="s">
        <v>253</v>
      </c>
      <c r="G5" s="293">
        <v>13</v>
      </c>
      <c r="H5" s="293">
        <v>55</v>
      </c>
      <c r="I5" s="292"/>
      <c r="J5" s="292" t="s">
        <v>254</v>
      </c>
      <c r="K5" s="293">
        <v>4</v>
      </c>
      <c r="L5" s="292"/>
      <c r="M5" s="292" t="s">
        <v>123</v>
      </c>
      <c r="N5" s="293" t="s">
        <v>255</v>
      </c>
      <c r="O5" s="292"/>
      <c r="P5" s="293">
        <v>4</v>
      </c>
      <c r="Q5" s="292" t="s">
        <v>252</v>
      </c>
      <c r="R5" s="293"/>
      <c r="S5" s="292"/>
      <c r="T5" s="293"/>
      <c r="U5" s="292"/>
      <c r="W5" s="283">
        <v>203</v>
      </c>
      <c r="X5" s="281" t="s">
        <v>256</v>
      </c>
      <c r="Y5" s="4" t="s">
        <v>255</v>
      </c>
      <c r="AA5" s="281" t="s">
        <v>458</v>
      </c>
      <c r="AB5" s="281" t="s">
        <v>459</v>
      </c>
    </row>
    <row r="6" spans="1:28" ht="12.9" customHeight="1">
      <c r="A6" s="292" t="s">
        <v>29</v>
      </c>
      <c r="B6" s="292" t="s">
        <v>29</v>
      </c>
      <c r="C6" s="293">
        <v>5</v>
      </c>
      <c r="D6" s="293">
        <v>42</v>
      </c>
      <c r="E6" s="292" t="s">
        <v>30</v>
      </c>
      <c r="F6" s="292" t="s">
        <v>30</v>
      </c>
      <c r="G6" s="293">
        <v>14</v>
      </c>
      <c r="H6" s="293">
        <v>40</v>
      </c>
      <c r="I6" s="292"/>
      <c r="J6" s="292" t="s">
        <v>257</v>
      </c>
      <c r="K6" s="293">
        <v>5</v>
      </c>
      <c r="L6" s="292"/>
      <c r="M6" s="292"/>
      <c r="N6" s="293"/>
      <c r="O6" s="292"/>
      <c r="P6" s="293">
        <v>5</v>
      </c>
      <c r="Q6" s="292" t="s">
        <v>29</v>
      </c>
      <c r="R6" s="293"/>
      <c r="S6" s="292"/>
      <c r="T6" s="292"/>
      <c r="U6" s="292"/>
      <c r="W6" s="283">
        <v>204</v>
      </c>
      <c r="X6" s="281" t="s">
        <v>258</v>
      </c>
      <c r="Y6" s="4" t="s">
        <v>259</v>
      </c>
      <c r="AA6" s="281" t="s">
        <v>491</v>
      </c>
      <c r="AB6" s="281"/>
    </row>
    <row r="7" spans="1:28" ht="12.9" customHeight="1">
      <c r="A7" s="292" t="s">
        <v>33</v>
      </c>
      <c r="B7" s="292" t="s">
        <v>33</v>
      </c>
      <c r="C7" s="293">
        <v>6</v>
      </c>
      <c r="D7" s="293">
        <v>47</v>
      </c>
      <c r="E7" s="292" t="s">
        <v>34</v>
      </c>
      <c r="F7" s="292" t="s">
        <v>34</v>
      </c>
      <c r="G7" s="293">
        <v>15</v>
      </c>
      <c r="H7" s="293">
        <v>45</v>
      </c>
      <c r="I7" s="292"/>
      <c r="J7" s="292" t="s">
        <v>260</v>
      </c>
      <c r="K7" s="293">
        <v>6</v>
      </c>
      <c r="L7" s="292"/>
      <c r="M7" s="292"/>
      <c r="N7" s="292"/>
      <c r="O7" s="292"/>
      <c r="P7" s="293">
        <v>6</v>
      </c>
      <c r="Q7" s="292" t="s">
        <v>33</v>
      </c>
      <c r="R7" s="293"/>
      <c r="S7" s="292"/>
      <c r="T7" s="292"/>
      <c r="U7" s="292"/>
      <c r="W7" s="283">
        <v>205</v>
      </c>
      <c r="X7" s="281" t="s">
        <v>261</v>
      </c>
      <c r="Y7" s="4" t="s">
        <v>262</v>
      </c>
      <c r="AA7" s="281" t="s">
        <v>460</v>
      </c>
      <c r="AB7" s="281"/>
    </row>
    <row r="8" spans="1:28" ht="12.9" customHeight="1">
      <c r="A8" s="292" t="s">
        <v>37</v>
      </c>
      <c r="B8" s="292" t="s">
        <v>37</v>
      </c>
      <c r="C8" s="293">
        <v>7</v>
      </c>
      <c r="D8" s="293">
        <v>52</v>
      </c>
      <c r="E8" s="292" t="s">
        <v>38</v>
      </c>
      <c r="F8" s="292" t="s">
        <v>38</v>
      </c>
      <c r="G8" s="293">
        <v>16</v>
      </c>
      <c r="H8" s="293">
        <v>50</v>
      </c>
      <c r="I8" s="292"/>
      <c r="J8" s="292" t="s">
        <v>263</v>
      </c>
      <c r="K8" s="293">
        <v>7</v>
      </c>
      <c r="L8" s="292"/>
      <c r="M8" s="292"/>
      <c r="N8" s="292"/>
      <c r="O8" s="292"/>
      <c r="P8" s="293">
        <v>7</v>
      </c>
      <c r="Q8" s="292" t="s">
        <v>37</v>
      </c>
      <c r="R8" s="293"/>
      <c r="S8" s="292"/>
      <c r="T8" s="292"/>
      <c r="U8" s="292"/>
      <c r="W8" s="283">
        <v>206</v>
      </c>
      <c r="X8" s="281" t="s">
        <v>264</v>
      </c>
      <c r="Y8" s="4" t="s">
        <v>265</v>
      </c>
      <c r="AA8" s="281"/>
      <c r="AB8" s="281"/>
    </row>
    <row r="9" spans="1:28" ht="12.9" customHeight="1">
      <c r="A9" s="292" t="s">
        <v>266</v>
      </c>
      <c r="B9" s="292" t="s">
        <v>266</v>
      </c>
      <c r="C9" s="293">
        <v>8</v>
      </c>
      <c r="D9" s="293">
        <v>57</v>
      </c>
      <c r="E9" s="292" t="s">
        <v>267</v>
      </c>
      <c r="F9" s="292" t="s">
        <v>267</v>
      </c>
      <c r="G9" s="293">
        <v>17</v>
      </c>
      <c r="H9" s="293">
        <v>55</v>
      </c>
      <c r="I9" s="292"/>
      <c r="J9" s="292" t="s">
        <v>268</v>
      </c>
      <c r="K9" s="293">
        <v>8</v>
      </c>
      <c r="L9" s="292"/>
      <c r="M9" s="292"/>
      <c r="N9" s="292"/>
      <c r="O9" s="292"/>
      <c r="P9" s="293">
        <v>8</v>
      </c>
      <c r="Q9" s="292" t="s">
        <v>266</v>
      </c>
      <c r="R9" s="293"/>
      <c r="S9" s="292"/>
      <c r="T9" s="292"/>
      <c r="U9" s="292"/>
      <c r="W9" s="283">
        <v>207</v>
      </c>
      <c r="X9" s="281" t="s">
        <v>269</v>
      </c>
      <c r="Y9" s="4" t="s">
        <v>270</v>
      </c>
      <c r="AA9" s="281"/>
      <c r="AB9" s="281"/>
    </row>
    <row r="10" spans="1:28" ht="12.9" customHeight="1">
      <c r="A10" s="292" t="s">
        <v>40</v>
      </c>
      <c r="B10" s="292" t="s">
        <v>40</v>
      </c>
      <c r="C10" s="293">
        <v>9</v>
      </c>
      <c r="D10" s="293">
        <v>46</v>
      </c>
      <c r="E10" s="292" t="s">
        <v>41</v>
      </c>
      <c r="F10" s="292" t="s">
        <v>41</v>
      </c>
      <c r="G10" s="293">
        <v>18</v>
      </c>
      <c r="H10" s="293">
        <v>45</v>
      </c>
      <c r="I10" s="292"/>
      <c r="J10" s="292" t="s">
        <v>271</v>
      </c>
      <c r="K10" s="293">
        <v>9</v>
      </c>
      <c r="L10" s="292"/>
      <c r="M10" s="292"/>
      <c r="N10" s="292"/>
      <c r="O10" s="292"/>
      <c r="P10" s="293">
        <v>9</v>
      </c>
      <c r="Q10" s="292" t="s">
        <v>40</v>
      </c>
      <c r="R10" s="293"/>
      <c r="S10" s="292"/>
      <c r="T10" s="292"/>
      <c r="U10" s="292"/>
      <c r="W10" s="283">
        <v>208</v>
      </c>
      <c r="X10" s="281" t="s">
        <v>272</v>
      </c>
      <c r="Y10" s="4"/>
      <c r="AA10" s="281"/>
      <c r="AB10" s="281"/>
    </row>
    <row r="11" spans="1:28" ht="12.9" customHeight="1">
      <c r="A11" s="292" t="s">
        <v>497</v>
      </c>
      <c r="B11" s="292" t="s">
        <v>497</v>
      </c>
      <c r="C11" s="293">
        <v>19</v>
      </c>
      <c r="D11" s="293">
        <v>40</v>
      </c>
      <c r="E11" s="292" t="s">
        <v>499</v>
      </c>
      <c r="F11" s="292" t="s">
        <v>499</v>
      </c>
      <c r="G11" s="293">
        <v>21</v>
      </c>
      <c r="H11" s="293">
        <v>39</v>
      </c>
      <c r="I11" s="292"/>
      <c r="J11" s="292" t="s">
        <v>273</v>
      </c>
      <c r="K11" s="293">
        <v>10</v>
      </c>
      <c r="L11" s="292"/>
      <c r="M11" s="292"/>
      <c r="N11" s="292"/>
      <c r="O11" s="292"/>
      <c r="P11" s="293">
        <v>10</v>
      </c>
      <c r="Q11" s="292" t="s">
        <v>13</v>
      </c>
      <c r="R11" s="293"/>
      <c r="S11" s="292"/>
      <c r="T11" s="292"/>
      <c r="U11" s="292"/>
      <c r="W11" s="283">
        <v>209</v>
      </c>
      <c r="X11" s="299" t="s">
        <v>495</v>
      </c>
      <c r="Y11" s="4"/>
      <c r="AA11" s="281"/>
      <c r="AB11" s="281"/>
    </row>
    <row r="12" spans="1:28" ht="12.9" customHeight="1">
      <c r="A12" s="292" t="s">
        <v>498</v>
      </c>
      <c r="B12" s="292" t="s">
        <v>498</v>
      </c>
      <c r="C12" s="293">
        <v>20</v>
      </c>
      <c r="D12" s="293">
        <v>41</v>
      </c>
      <c r="E12" s="292"/>
      <c r="F12" s="292"/>
      <c r="G12" s="293"/>
      <c r="H12" s="293"/>
      <c r="I12" s="292"/>
      <c r="J12" s="292" t="s">
        <v>274</v>
      </c>
      <c r="K12" s="293">
        <v>11</v>
      </c>
      <c r="L12" s="292"/>
      <c r="M12" s="292"/>
      <c r="N12" s="292"/>
      <c r="O12" s="292"/>
      <c r="P12" s="293">
        <v>11</v>
      </c>
      <c r="Q12" s="292" t="s">
        <v>17</v>
      </c>
      <c r="R12" s="293"/>
      <c r="S12" s="292"/>
      <c r="T12" s="292"/>
      <c r="U12" s="292"/>
      <c r="W12" s="283">
        <v>210</v>
      </c>
      <c r="X12" s="281" t="s">
        <v>275</v>
      </c>
      <c r="Y12" s="4"/>
      <c r="AA12" s="281"/>
      <c r="AB12" s="281"/>
    </row>
    <row r="13" spans="1:28" ht="12.9" customHeight="1">
      <c r="A13" s="292"/>
      <c r="B13" s="292"/>
      <c r="C13" s="293"/>
      <c r="D13" s="293"/>
      <c r="E13" s="292"/>
      <c r="F13" s="292"/>
      <c r="G13" s="293"/>
      <c r="H13" s="293"/>
      <c r="I13" s="292"/>
      <c r="J13" s="292" t="s">
        <v>77</v>
      </c>
      <c r="K13" s="293">
        <v>12</v>
      </c>
      <c r="L13" s="292"/>
      <c r="M13" s="292"/>
      <c r="N13" s="292"/>
      <c r="O13" s="292"/>
      <c r="P13" s="293">
        <v>12</v>
      </c>
      <c r="Q13" s="292" t="s">
        <v>24</v>
      </c>
      <c r="R13" s="293"/>
      <c r="S13" s="292"/>
      <c r="T13" s="292"/>
      <c r="U13" s="292"/>
      <c r="W13" s="283">
        <v>211</v>
      </c>
      <c r="X13" s="281" t="s">
        <v>276</v>
      </c>
      <c r="Y13" s="4"/>
      <c r="AA13" s="281"/>
      <c r="AB13" s="281"/>
    </row>
    <row r="14" spans="1:28" ht="12.9" customHeight="1">
      <c r="A14" s="292"/>
      <c r="B14" s="292"/>
      <c r="C14" s="293"/>
      <c r="D14" s="293"/>
      <c r="E14" s="292"/>
      <c r="F14" s="292"/>
      <c r="G14" s="293"/>
      <c r="H14" s="293"/>
      <c r="I14" s="292"/>
      <c r="J14" s="292" t="s">
        <v>141</v>
      </c>
      <c r="K14" s="293">
        <v>13</v>
      </c>
      <c r="L14" s="292"/>
      <c r="M14" s="292"/>
      <c r="N14" s="292"/>
      <c r="O14" s="292"/>
      <c r="P14" s="293">
        <v>13</v>
      </c>
      <c r="Q14" s="292" t="s">
        <v>253</v>
      </c>
      <c r="R14" s="292"/>
      <c r="S14" s="292"/>
      <c r="T14" s="292"/>
      <c r="U14" s="292"/>
      <c r="W14" s="283">
        <v>212</v>
      </c>
      <c r="X14" s="281" t="s">
        <v>277</v>
      </c>
      <c r="Y14" s="4"/>
      <c r="AA14" s="281"/>
      <c r="AB14" s="281"/>
    </row>
    <row r="15" spans="1:28" ht="12.9" customHeight="1">
      <c r="A15" s="292"/>
      <c r="B15" s="292"/>
      <c r="C15" s="293"/>
      <c r="D15" s="293"/>
      <c r="E15" s="292"/>
      <c r="F15" s="292"/>
      <c r="G15" s="293"/>
      <c r="H15" s="293"/>
      <c r="I15" s="292"/>
      <c r="J15" s="292" t="s">
        <v>278</v>
      </c>
      <c r="K15" s="293">
        <v>14</v>
      </c>
      <c r="L15" s="292"/>
      <c r="M15" s="292"/>
      <c r="N15" s="292"/>
      <c r="O15" s="292"/>
      <c r="P15" s="293">
        <v>14</v>
      </c>
      <c r="Q15" s="292" t="s">
        <v>30</v>
      </c>
      <c r="R15" s="292"/>
      <c r="S15" s="292"/>
      <c r="T15" s="292"/>
      <c r="U15" s="292"/>
      <c r="W15" s="283">
        <v>213</v>
      </c>
      <c r="X15" s="281" t="s">
        <v>279</v>
      </c>
      <c r="Y15" s="4"/>
      <c r="AA15" s="281"/>
      <c r="AB15" s="281"/>
    </row>
    <row r="16" spans="1:28" ht="12.9" customHeight="1">
      <c r="A16" s="292"/>
      <c r="B16" s="292"/>
      <c r="C16" s="293"/>
      <c r="D16" s="293"/>
      <c r="E16" s="292"/>
      <c r="F16" s="292"/>
      <c r="G16" s="293"/>
      <c r="H16" s="293"/>
      <c r="I16" s="292"/>
      <c r="J16" s="292" t="s">
        <v>280</v>
      </c>
      <c r="K16" s="293">
        <v>15</v>
      </c>
      <c r="L16" s="292"/>
      <c r="M16" s="292"/>
      <c r="N16" s="292"/>
      <c r="O16" s="292"/>
      <c r="P16" s="293">
        <v>15</v>
      </c>
      <c r="Q16" s="292" t="s">
        <v>34</v>
      </c>
      <c r="R16" s="292"/>
      <c r="S16" s="292"/>
      <c r="T16" s="292"/>
      <c r="U16" s="292"/>
      <c r="W16" s="283">
        <v>214</v>
      </c>
      <c r="X16" s="281" t="s">
        <v>281</v>
      </c>
      <c r="Y16" s="4"/>
      <c r="AA16" s="281"/>
      <c r="AB16" s="281"/>
    </row>
    <row r="17" spans="1:28" ht="12.9" customHeight="1">
      <c r="A17" s="294"/>
      <c r="B17" s="292" t="s">
        <v>282</v>
      </c>
      <c r="C17" s="293"/>
      <c r="D17" s="293"/>
      <c r="E17" s="292"/>
      <c r="F17" s="292" t="s">
        <v>283</v>
      </c>
      <c r="G17" s="293"/>
      <c r="H17" s="293"/>
      <c r="I17" s="292"/>
      <c r="J17" s="292" t="s">
        <v>284</v>
      </c>
      <c r="K17" s="293">
        <v>16</v>
      </c>
      <c r="L17" s="292"/>
      <c r="M17" s="292"/>
      <c r="N17" s="292"/>
      <c r="O17" s="292"/>
      <c r="P17" s="293">
        <v>16</v>
      </c>
      <c r="Q17" s="292" t="s">
        <v>38</v>
      </c>
      <c r="R17" s="292"/>
      <c r="S17" s="292"/>
      <c r="T17" s="292"/>
      <c r="U17" s="292"/>
      <c r="W17" s="283">
        <v>215</v>
      </c>
      <c r="X17" s="281" t="s">
        <v>285</v>
      </c>
      <c r="Y17" s="4"/>
      <c r="AA17" s="281"/>
      <c r="AB17" s="281"/>
    </row>
    <row r="18" spans="1:28" ht="12.9" customHeight="1">
      <c r="A18" s="292"/>
      <c r="B18" s="292"/>
      <c r="C18" s="293">
        <v>1</v>
      </c>
      <c r="D18" s="293"/>
      <c r="E18" s="292"/>
      <c r="F18" s="292"/>
      <c r="G18" s="293">
        <v>10</v>
      </c>
      <c r="H18" s="293"/>
      <c r="I18" s="292"/>
      <c r="J18" s="292" t="s">
        <v>286</v>
      </c>
      <c r="K18" s="293">
        <v>17</v>
      </c>
      <c r="L18" s="292"/>
      <c r="M18" s="292"/>
      <c r="N18" s="292"/>
      <c r="O18" s="292"/>
      <c r="P18" s="293">
        <v>17</v>
      </c>
      <c r="Q18" s="292" t="s">
        <v>267</v>
      </c>
      <c r="R18" s="292"/>
      <c r="S18" s="292"/>
      <c r="T18" s="292"/>
      <c r="U18" s="292"/>
      <c r="W18" s="283">
        <v>216</v>
      </c>
      <c r="X18" s="281" t="s">
        <v>287</v>
      </c>
      <c r="Y18" s="4"/>
      <c r="AA18" s="281"/>
      <c r="AB18" s="281"/>
    </row>
    <row r="19" spans="1:28" ht="12.9" customHeight="1">
      <c r="A19" s="292"/>
      <c r="B19" s="295"/>
      <c r="C19" s="293">
        <v>2</v>
      </c>
      <c r="D19" s="293"/>
      <c r="E19" s="295"/>
      <c r="F19" s="292"/>
      <c r="G19" s="293">
        <v>11</v>
      </c>
      <c r="H19" s="293"/>
      <c r="I19" s="292"/>
      <c r="J19" s="292" t="s">
        <v>288</v>
      </c>
      <c r="K19" s="293">
        <v>18</v>
      </c>
      <c r="L19" s="292"/>
      <c r="M19" s="292"/>
      <c r="N19" s="292"/>
      <c r="O19" s="292"/>
      <c r="P19" s="293">
        <v>18</v>
      </c>
      <c r="Q19" s="292" t="s">
        <v>41</v>
      </c>
      <c r="R19" s="292"/>
      <c r="S19" s="292"/>
      <c r="T19" s="292"/>
      <c r="U19" s="292"/>
      <c r="W19" s="283">
        <v>217</v>
      </c>
      <c r="X19" s="281" t="s">
        <v>289</v>
      </c>
      <c r="Y19" s="4"/>
      <c r="AA19" s="281"/>
      <c r="AB19" s="281"/>
    </row>
    <row r="20" spans="1:28" ht="12.9" customHeight="1">
      <c r="A20" s="292"/>
      <c r="B20" s="292"/>
      <c r="C20" s="293">
        <v>3</v>
      </c>
      <c r="D20" s="293"/>
      <c r="E20" s="295"/>
      <c r="F20" s="292"/>
      <c r="G20" s="293">
        <v>12</v>
      </c>
      <c r="H20" s="293"/>
      <c r="I20" s="292"/>
      <c r="J20" s="292" t="s">
        <v>290</v>
      </c>
      <c r="K20" s="293">
        <v>19</v>
      </c>
      <c r="L20" s="292"/>
      <c r="M20" s="292"/>
      <c r="N20" s="292"/>
      <c r="O20" s="292"/>
      <c r="P20" s="293">
        <v>19</v>
      </c>
      <c r="Q20" s="292" t="s">
        <v>497</v>
      </c>
      <c r="R20" s="292"/>
      <c r="S20" s="292"/>
      <c r="T20" s="292"/>
      <c r="U20" s="292"/>
      <c r="W20" s="283">
        <v>218</v>
      </c>
      <c r="X20" s="281" t="s">
        <v>291</v>
      </c>
      <c r="Y20" s="4"/>
      <c r="AA20" s="281"/>
      <c r="AB20" s="281"/>
    </row>
    <row r="21" spans="1:28" ht="12.9" customHeight="1">
      <c r="A21" s="292"/>
      <c r="B21" s="292"/>
      <c r="C21" s="293"/>
      <c r="D21" s="293"/>
      <c r="E21" s="292"/>
      <c r="F21" s="292"/>
      <c r="G21" s="293"/>
      <c r="H21" s="293"/>
      <c r="I21" s="292"/>
      <c r="J21" s="292" t="s">
        <v>292</v>
      </c>
      <c r="K21" s="293">
        <v>20</v>
      </c>
      <c r="L21" s="292"/>
      <c r="M21" s="292"/>
      <c r="N21" s="292"/>
      <c r="O21" s="292"/>
      <c r="P21" s="293">
        <v>20</v>
      </c>
      <c r="Q21" s="292" t="s">
        <v>498</v>
      </c>
      <c r="R21" s="292"/>
      <c r="S21" s="292"/>
      <c r="T21" s="292"/>
      <c r="U21" s="292"/>
      <c r="W21" s="283">
        <v>219</v>
      </c>
      <c r="X21" s="281" t="s">
        <v>293</v>
      </c>
      <c r="Y21" s="4"/>
      <c r="AA21" s="281"/>
      <c r="AB21" s="281"/>
    </row>
    <row r="22" spans="1:28" ht="12.9" customHeight="1">
      <c r="A22" s="292"/>
      <c r="B22" s="295" t="s">
        <v>294</v>
      </c>
      <c r="C22" s="293"/>
      <c r="D22" s="293"/>
      <c r="E22" s="295"/>
      <c r="F22" s="292" t="s">
        <v>295</v>
      </c>
      <c r="G22" s="293"/>
      <c r="H22" s="293"/>
      <c r="I22" s="292"/>
      <c r="J22" s="292" t="s">
        <v>296</v>
      </c>
      <c r="K22" s="293">
        <v>21</v>
      </c>
      <c r="L22" s="292"/>
      <c r="M22" s="292"/>
      <c r="N22" s="292"/>
      <c r="O22" s="292"/>
      <c r="P22" s="293">
        <v>21</v>
      </c>
      <c r="Q22" s="292" t="s">
        <v>499</v>
      </c>
      <c r="R22" s="292"/>
      <c r="S22" s="292"/>
      <c r="T22" s="292"/>
      <c r="U22" s="292"/>
      <c r="W22" s="283">
        <v>220</v>
      </c>
      <c r="X22" s="281" t="s">
        <v>297</v>
      </c>
      <c r="Y22" s="4"/>
      <c r="AA22" s="281"/>
      <c r="AB22" s="281"/>
    </row>
    <row r="23" spans="1:28" ht="12.9" customHeight="1">
      <c r="A23" s="292"/>
      <c r="B23" s="292"/>
      <c r="C23" s="293">
        <v>5</v>
      </c>
      <c r="D23" s="293"/>
      <c r="E23" s="292"/>
      <c r="F23" s="292"/>
      <c r="G23" s="293">
        <v>14</v>
      </c>
      <c r="H23" s="293"/>
      <c r="I23" s="292"/>
      <c r="J23" s="292" t="s">
        <v>298</v>
      </c>
      <c r="K23" s="293">
        <v>22</v>
      </c>
      <c r="L23" s="292"/>
      <c r="M23" s="292"/>
      <c r="N23" s="292"/>
      <c r="O23" s="292"/>
      <c r="P23" s="293"/>
      <c r="Q23" s="292"/>
      <c r="R23" s="292"/>
      <c r="S23" s="292"/>
      <c r="T23" s="292"/>
      <c r="U23" s="292"/>
      <c r="W23" s="283">
        <v>221</v>
      </c>
      <c r="X23" s="281" t="s">
        <v>299</v>
      </c>
      <c r="Y23" s="4"/>
      <c r="AA23" s="281"/>
      <c r="AB23" s="281"/>
    </row>
    <row r="24" spans="1:28" ht="12.9" customHeight="1">
      <c r="A24" s="292"/>
      <c r="B24" s="292"/>
      <c r="C24" s="293">
        <v>6</v>
      </c>
      <c r="D24" s="293"/>
      <c r="E24" s="292"/>
      <c r="F24" s="292"/>
      <c r="G24" s="293">
        <v>15</v>
      </c>
      <c r="H24" s="293"/>
      <c r="I24" s="292"/>
      <c r="J24" s="292" t="s">
        <v>300</v>
      </c>
      <c r="K24" s="293">
        <v>23</v>
      </c>
      <c r="L24" s="292"/>
      <c r="M24" s="292"/>
      <c r="N24" s="292"/>
      <c r="O24" s="292"/>
      <c r="P24" s="293"/>
      <c r="Q24" s="292"/>
      <c r="R24" s="292"/>
      <c r="S24" s="292"/>
      <c r="T24" s="292"/>
      <c r="U24" s="292"/>
      <c r="W24" s="283">
        <v>222</v>
      </c>
      <c r="X24" s="281" t="s">
        <v>301</v>
      </c>
      <c r="Y24" s="4"/>
      <c r="AA24" s="281"/>
      <c r="AB24" s="281"/>
    </row>
    <row r="25" spans="1:28" ht="12.9" customHeight="1">
      <c r="A25" s="292"/>
      <c r="B25" s="295"/>
      <c r="C25" s="293">
        <v>7</v>
      </c>
      <c r="D25" s="293"/>
      <c r="E25" s="295"/>
      <c r="F25" s="292"/>
      <c r="G25" s="293">
        <v>16</v>
      </c>
      <c r="H25" s="293"/>
      <c r="I25" s="292"/>
      <c r="J25" s="292" t="s">
        <v>302</v>
      </c>
      <c r="K25" s="293">
        <v>24</v>
      </c>
      <c r="L25" s="292"/>
      <c r="M25" s="292"/>
      <c r="N25" s="292"/>
      <c r="O25" s="292"/>
      <c r="P25" s="293"/>
      <c r="Q25" s="292"/>
      <c r="R25" s="292"/>
      <c r="S25" s="292"/>
      <c r="T25" s="292"/>
      <c r="U25" s="292"/>
      <c r="W25" s="283">
        <v>223</v>
      </c>
      <c r="X25" s="281" t="s">
        <v>303</v>
      </c>
      <c r="Y25" s="4"/>
      <c r="AA25" s="281"/>
      <c r="AB25" s="281"/>
    </row>
    <row r="26" spans="1:28" ht="12.9" customHeight="1">
      <c r="A26" s="292"/>
      <c r="B26" s="292"/>
      <c r="C26" s="293"/>
      <c r="D26" s="293"/>
      <c r="E26" s="292"/>
      <c r="F26" s="292"/>
      <c r="G26" s="293"/>
      <c r="H26" s="293"/>
      <c r="I26" s="292"/>
      <c r="J26" s="292" t="s">
        <v>304</v>
      </c>
      <c r="K26" s="293">
        <v>25</v>
      </c>
      <c r="L26" s="292"/>
      <c r="M26" s="292"/>
      <c r="N26" s="292"/>
      <c r="O26" s="292"/>
      <c r="P26" s="293"/>
      <c r="Q26" s="292"/>
      <c r="R26" s="292"/>
      <c r="S26" s="292"/>
      <c r="T26" s="292"/>
      <c r="U26" s="292"/>
      <c r="W26" s="283">
        <v>224</v>
      </c>
      <c r="X26" s="281" t="s">
        <v>305</v>
      </c>
      <c r="Y26" s="4"/>
      <c r="AA26" s="281"/>
      <c r="AB26" s="281"/>
    </row>
    <row r="27" spans="1:28" ht="12.9" customHeight="1">
      <c r="A27" s="292"/>
      <c r="B27" s="292" t="s">
        <v>306</v>
      </c>
      <c r="C27" s="293"/>
      <c r="D27" s="293"/>
      <c r="E27" s="292"/>
      <c r="F27" s="292" t="s">
        <v>307</v>
      </c>
      <c r="G27" s="293"/>
      <c r="H27" s="293"/>
      <c r="I27" s="292"/>
      <c r="J27" s="292" t="s">
        <v>308</v>
      </c>
      <c r="K27" s="293">
        <v>26</v>
      </c>
      <c r="L27" s="292"/>
      <c r="M27" s="292"/>
      <c r="N27" s="292"/>
      <c r="O27" s="292"/>
      <c r="P27" s="293"/>
      <c r="Q27" s="292"/>
      <c r="R27" s="292"/>
      <c r="S27" s="292"/>
      <c r="T27" s="292"/>
      <c r="U27" s="292"/>
      <c r="W27" s="283">
        <v>225</v>
      </c>
      <c r="X27" s="281" t="s">
        <v>309</v>
      </c>
      <c r="Y27" s="4"/>
      <c r="AA27" s="281"/>
      <c r="AB27" s="281"/>
    </row>
    <row r="28" spans="1:28" ht="12.9" customHeight="1">
      <c r="A28" s="292"/>
      <c r="B28" s="292" t="s">
        <v>40</v>
      </c>
      <c r="C28" s="293">
        <v>9</v>
      </c>
      <c r="D28" s="293"/>
      <c r="E28" s="292"/>
      <c r="F28" s="292" t="s">
        <v>41</v>
      </c>
      <c r="G28" s="293">
        <v>18</v>
      </c>
      <c r="H28" s="293"/>
      <c r="I28" s="292"/>
      <c r="J28" s="292" t="s">
        <v>310</v>
      </c>
      <c r="K28" s="293">
        <v>27</v>
      </c>
      <c r="L28" s="292"/>
      <c r="M28" s="292"/>
      <c r="N28" s="292"/>
      <c r="O28" s="292"/>
      <c r="P28" s="293"/>
      <c r="Q28" s="292"/>
      <c r="R28" s="292"/>
      <c r="S28" s="292"/>
      <c r="T28" s="292"/>
      <c r="U28" s="292"/>
      <c r="W28" s="283">
        <v>226</v>
      </c>
      <c r="X28" s="281" t="s">
        <v>311</v>
      </c>
      <c r="Y28" s="4"/>
      <c r="AA28" s="281"/>
      <c r="AB28" s="281"/>
    </row>
    <row r="29" spans="1:28" ht="12.9" customHeight="1">
      <c r="A29" s="292"/>
      <c r="B29" s="292" t="s">
        <v>497</v>
      </c>
      <c r="C29" s="293">
        <v>19</v>
      </c>
      <c r="D29" s="293"/>
      <c r="E29" s="292"/>
      <c r="F29" s="292" t="s">
        <v>499</v>
      </c>
      <c r="G29" s="293">
        <v>21</v>
      </c>
      <c r="H29" s="293"/>
      <c r="I29" s="292"/>
      <c r="J29" s="292" t="s">
        <v>312</v>
      </c>
      <c r="K29" s="293">
        <v>28</v>
      </c>
      <c r="L29" s="292"/>
      <c r="M29" s="292"/>
      <c r="N29" s="292"/>
      <c r="O29" s="292"/>
      <c r="P29" s="293"/>
      <c r="Q29" s="292"/>
      <c r="R29" s="292"/>
      <c r="S29" s="292"/>
      <c r="T29" s="292"/>
      <c r="U29" s="292"/>
      <c r="W29" s="283">
        <v>227</v>
      </c>
      <c r="X29" s="281" t="s">
        <v>313</v>
      </c>
      <c r="Y29" s="4"/>
      <c r="AA29" s="281"/>
      <c r="AB29" s="281"/>
    </row>
    <row r="30" spans="1:28" ht="12.9" customHeight="1">
      <c r="A30" s="292"/>
      <c r="B30" s="292" t="s">
        <v>498</v>
      </c>
      <c r="C30" s="293">
        <v>20</v>
      </c>
      <c r="D30" s="293"/>
      <c r="E30" s="292"/>
      <c r="F30" s="292"/>
      <c r="G30" s="293"/>
      <c r="H30" s="293"/>
      <c r="I30" s="292"/>
      <c r="J30" s="292" t="s">
        <v>314</v>
      </c>
      <c r="K30" s="293">
        <v>29</v>
      </c>
      <c r="L30" s="292"/>
      <c r="M30" s="292"/>
      <c r="N30" s="292"/>
      <c r="O30" s="292"/>
      <c r="P30" s="293"/>
      <c r="Q30" s="292"/>
      <c r="R30" s="292"/>
      <c r="S30" s="292"/>
      <c r="T30" s="292"/>
      <c r="U30" s="292"/>
      <c r="W30" s="283">
        <v>228</v>
      </c>
      <c r="X30" s="281" t="s">
        <v>315</v>
      </c>
      <c r="Y30" s="4"/>
      <c r="AA30" s="281"/>
      <c r="AB30" s="281"/>
    </row>
    <row r="31" spans="1:28" ht="12.9" customHeight="1">
      <c r="A31" s="292"/>
      <c r="B31" s="292"/>
      <c r="C31" s="293"/>
      <c r="D31" s="293"/>
      <c r="E31" s="292"/>
      <c r="F31" s="292"/>
      <c r="G31" s="293"/>
      <c r="H31" s="293"/>
      <c r="I31" s="292"/>
      <c r="J31" s="292" t="s">
        <v>316</v>
      </c>
      <c r="K31" s="293">
        <v>30</v>
      </c>
      <c r="L31" s="292"/>
      <c r="M31" s="292"/>
      <c r="N31" s="292"/>
      <c r="O31" s="292"/>
      <c r="P31" s="293"/>
      <c r="Q31" s="292"/>
      <c r="R31" s="292"/>
      <c r="S31" s="292"/>
      <c r="T31" s="292"/>
      <c r="U31" s="292"/>
      <c r="W31" s="283">
        <v>229</v>
      </c>
      <c r="X31" s="281" t="s">
        <v>317</v>
      </c>
      <c r="Y31" s="4"/>
      <c r="AA31" s="281"/>
      <c r="AB31" s="281"/>
    </row>
    <row r="32" spans="1:28" ht="12.9" customHeight="1">
      <c r="A32" s="292"/>
      <c r="B32" s="292"/>
      <c r="C32" s="293"/>
      <c r="D32" s="293"/>
      <c r="E32" s="292"/>
      <c r="F32" s="292"/>
      <c r="G32" s="293"/>
      <c r="H32" s="293"/>
      <c r="I32" s="292"/>
      <c r="J32" s="292" t="s">
        <v>318</v>
      </c>
      <c r="K32" s="293">
        <v>31</v>
      </c>
      <c r="L32" s="292"/>
      <c r="M32" s="292"/>
      <c r="N32" s="292"/>
      <c r="O32" s="292"/>
      <c r="P32" s="293"/>
      <c r="Q32" s="292"/>
      <c r="R32" s="292"/>
      <c r="S32" s="292"/>
      <c r="T32" s="292"/>
      <c r="U32" s="292"/>
      <c r="W32" s="283">
        <v>230</v>
      </c>
      <c r="X32" s="281" t="s">
        <v>319</v>
      </c>
      <c r="Y32" s="4"/>
      <c r="AA32" s="281" t="s">
        <v>472</v>
      </c>
      <c r="AB32" s="281"/>
    </row>
    <row r="33" spans="1:28" ht="12.9" customHeight="1">
      <c r="A33" s="296" t="s">
        <v>320</v>
      </c>
      <c r="B33" s="292" t="s">
        <v>282</v>
      </c>
      <c r="C33" s="293"/>
      <c r="D33" s="293"/>
      <c r="E33" s="292"/>
      <c r="F33" s="292" t="s">
        <v>283</v>
      </c>
      <c r="G33" s="293"/>
      <c r="H33" s="293"/>
      <c r="I33" s="292"/>
      <c r="J33" s="292" t="s">
        <v>321</v>
      </c>
      <c r="K33" s="293">
        <v>32</v>
      </c>
      <c r="L33" s="292"/>
      <c r="M33" s="292"/>
      <c r="N33" s="292"/>
      <c r="O33" s="292"/>
      <c r="P33" s="293"/>
      <c r="Q33" s="292"/>
      <c r="R33" s="292"/>
      <c r="S33" s="292"/>
      <c r="T33" s="292"/>
      <c r="U33" s="292"/>
      <c r="W33" s="283">
        <v>231</v>
      </c>
      <c r="X33" s="281" t="s">
        <v>322</v>
      </c>
      <c r="Y33" s="4"/>
      <c r="AA33" s="281" t="s">
        <v>473</v>
      </c>
      <c r="AB33" s="281"/>
    </row>
    <row r="34" spans="1:28" ht="12.9" customHeight="1">
      <c r="A34" s="292"/>
      <c r="B34" s="292" t="s">
        <v>11</v>
      </c>
      <c r="C34" s="293">
        <v>1</v>
      </c>
      <c r="D34" s="293"/>
      <c r="E34" s="292"/>
      <c r="F34" s="292" t="s">
        <v>13</v>
      </c>
      <c r="G34" s="293">
        <v>10</v>
      </c>
      <c r="H34" s="293"/>
      <c r="I34" s="292"/>
      <c r="J34" s="292" t="s">
        <v>323</v>
      </c>
      <c r="K34" s="293">
        <v>33</v>
      </c>
      <c r="L34" s="292"/>
      <c r="M34" s="292"/>
      <c r="N34" s="292"/>
      <c r="O34" s="292"/>
      <c r="P34" s="293"/>
      <c r="Q34" s="292"/>
      <c r="R34" s="292"/>
      <c r="S34" s="292"/>
      <c r="T34" s="292"/>
      <c r="U34" s="292"/>
      <c r="W34" s="283">
        <v>232</v>
      </c>
      <c r="X34" s="281" t="s">
        <v>324</v>
      </c>
      <c r="Y34" s="4"/>
      <c r="AA34" s="281" t="s">
        <v>474</v>
      </c>
      <c r="AB34" s="281"/>
    </row>
    <row r="35" spans="1:28" ht="12.9" customHeight="1">
      <c r="A35" s="294"/>
      <c r="B35" s="292" t="s">
        <v>16</v>
      </c>
      <c r="C35" s="293">
        <v>2</v>
      </c>
      <c r="D35" s="293"/>
      <c r="E35" s="292"/>
      <c r="F35" s="292" t="s">
        <v>17</v>
      </c>
      <c r="G35" s="293">
        <v>11</v>
      </c>
      <c r="H35" s="293"/>
      <c r="I35" s="292"/>
      <c r="J35" s="292" t="s">
        <v>325</v>
      </c>
      <c r="K35" s="293">
        <v>34</v>
      </c>
      <c r="L35" s="292"/>
      <c r="M35" s="292"/>
      <c r="N35" s="292"/>
      <c r="O35" s="292"/>
      <c r="P35" s="293"/>
      <c r="Q35" s="292"/>
      <c r="R35" s="292"/>
      <c r="S35" s="292"/>
      <c r="T35" s="292"/>
      <c r="U35" s="292"/>
      <c r="W35" s="283">
        <v>233</v>
      </c>
      <c r="X35" s="281" t="s">
        <v>326</v>
      </c>
      <c r="Y35" s="4"/>
      <c r="AA35" s="281" t="s">
        <v>476</v>
      </c>
      <c r="AB35" s="281"/>
    </row>
    <row r="36" spans="1:28" ht="12.9" customHeight="1">
      <c r="A36" s="292"/>
      <c r="B36" s="292" t="s">
        <v>23</v>
      </c>
      <c r="C36" s="293">
        <v>3</v>
      </c>
      <c r="D36" s="293"/>
      <c r="E36" s="292"/>
      <c r="F36" s="292" t="s">
        <v>24</v>
      </c>
      <c r="G36" s="293">
        <v>12</v>
      </c>
      <c r="H36" s="293"/>
      <c r="I36" s="292"/>
      <c r="J36" s="292" t="s">
        <v>327</v>
      </c>
      <c r="K36" s="293">
        <v>35</v>
      </c>
      <c r="L36" s="292"/>
      <c r="M36" s="292"/>
      <c r="N36" s="292"/>
      <c r="O36" s="292"/>
      <c r="P36" s="293"/>
      <c r="Q36" s="292"/>
      <c r="R36" s="292"/>
      <c r="S36" s="292"/>
      <c r="T36" s="292"/>
      <c r="U36" s="292"/>
      <c r="W36" s="283">
        <v>234</v>
      </c>
      <c r="X36" s="281" t="s">
        <v>328</v>
      </c>
      <c r="Y36" s="4"/>
      <c r="AA36" s="281" t="s">
        <v>475</v>
      </c>
      <c r="AB36" s="281"/>
    </row>
    <row r="37" spans="1:28" ht="12.9" customHeight="1">
      <c r="A37" s="292"/>
      <c r="B37" s="292"/>
      <c r="C37" s="293"/>
      <c r="D37" s="293"/>
      <c r="E37" s="292"/>
      <c r="F37" s="292"/>
      <c r="G37" s="293"/>
      <c r="H37" s="293"/>
      <c r="I37" s="292"/>
      <c r="J37" s="292" t="s">
        <v>329</v>
      </c>
      <c r="K37" s="293">
        <v>36</v>
      </c>
      <c r="L37" s="292"/>
      <c r="M37" s="292"/>
      <c r="N37" s="292"/>
      <c r="O37" s="292"/>
      <c r="P37" s="293"/>
      <c r="Q37" s="292"/>
      <c r="R37" s="292"/>
      <c r="S37" s="292"/>
      <c r="T37" s="292"/>
      <c r="U37" s="292"/>
      <c r="W37" s="283">
        <v>235</v>
      </c>
      <c r="X37" s="281" t="s">
        <v>330</v>
      </c>
      <c r="Y37" s="4"/>
      <c r="AA37" s="281" t="s">
        <v>490</v>
      </c>
      <c r="AB37" s="281"/>
    </row>
    <row r="38" spans="1:28" ht="12.9" customHeight="1">
      <c r="A38" s="292"/>
      <c r="B38" s="292" t="s">
        <v>294</v>
      </c>
      <c r="C38" s="293"/>
      <c r="D38" s="293"/>
      <c r="E38" s="292"/>
      <c r="F38" s="292" t="s">
        <v>295</v>
      </c>
      <c r="G38" s="293"/>
      <c r="H38" s="293"/>
      <c r="I38" s="292"/>
      <c r="J38" s="292" t="s">
        <v>331</v>
      </c>
      <c r="K38" s="293">
        <v>37</v>
      </c>
      <c r="L38" s="292"/>
      <c r="M38" s="292"/>
      <c r="N38" s="292"/>
      <c r="O38" s="292"/>
      <c r="P38" s="293"/>
      <c r="Q38" s="292"/>
      <c r="R38" s="292"/>
      <c r="S38" s="292"/>
      <c r="T38" s="292"/>
      <c r="U38" s="292"/>
      <c r="W38" s="283">
        <v>236</v>
      </c>
      <c r="X38" s="281" t="s">
        <v>332</v>
      </c>
      <c r="Y38" s="4"/>
      <c r="AA38" s="281" t="s">
        <v>460</v>
      </c>
      <c r="AB38" s="281"/>
    </row>
    <row r="39" spans="1:28" ht="12.9" customHeight="1">
      <c r="A39" s="292"/>
      <c r="B39" s="292" t="s">
        <v>29</v>
      </c>
      <c r="C39" s="293">
        <v>5</v>
      </c>
      <c r="D39" s="293"/>
      <c r="E39" s="292"/>
      <c r="F39" s="292" t="s">
        <v>30</v>
      </c>
      <c r="G39" s="293">
        <v>14</v>
      </c>
      <c r="H39" s="293"/>
      <c r="I39" s="292"/>
      <c r="J39" s="292" t="s">
        <v>333</v>
      </c>
      <c r="K39" s="293">
        <v>38</v>
      </c>
      <c r="L39" s="292"/>
      <c r="M39" s="292"/>
      <c r="N39" s="292"/>
      <c r="O39" s="292"/>
      <c r="P39" s="293"/>
      <c r="Q39" s="292"/>
      <c r="R39" s="292"/>
      <c r="S39" s="292"/>
      <c r="T39" s="292"/>
      <c r="U39" s="292"/>
      <c r="W39" s="283">
        <v>237</v>
      </c>
      <c r="X39" s="281" t="s">
        <v>334</v>
      </c>
      <c r="Y39" s="4"/>
      <c r="AA39" s="281"/>
      <c r="AB39" s="281"/>
    </row>
    <row r="40" spans="1:28" ht="12.9" customHeight="1">
      <c r="A40" s="292"/>
      <c r="B40" s="292" t="s">
        <v>33</v>
      </c>
      <c r="C40" s="293">
        <v>6</v>
      </c>
      <c r="D40" s="293"/>
      <c r="E40" s="292"/>
      <c r="F40" s="292" t="s">
        <v>34</v>
      </c>
      <c r="G40" s="293">
        <v>15</v>
      </c>
      <c r="H40" s="293"/>
      <c r="I40" s="292"/>
      <c r="J40" s="292" t="s">
        <v>335</v>
      </c>
      <c r="K40" s="293">
        <v>39</v>
      </c>
      <c r="L40" s="292"/>
      <c r="M40" s="292"/>
      <c r="N40" s="292"/>
      <c r="O40" s="292"/>
      <c r="P40" s="293"/>
      <c r="Q40" s="292"/>
      <c r="R40" s="292"/>
      <c r="S40" s="292"/>
      <c r="T40" s="292"/>
      <c r="U40" s="292"/>
      <c r="W40" s="283">
        <v>238</v>
      </c>
      <c r="X40" s="281" t="s">
        <v>336</v>
      </c>
      <c r="Y40" s="4"/>
      <c r="AA40" s="281"/>
      <c r="AB40" s="281"/>
    </row>
    <row r="41" spans="1:28" ht="12.9" customHeight="1">
      <c r="A41" s="292"/>
      <c r="B41" s="292" t="s">
        <v>37</v>
      </c>
      <c r="C41" s="293">
        <v>7</v>
      </c>
      <c r="D41" s="293"/>
      <c r="E41" s="292"/>
      <c r="F41" s="292" t="s">
        <v>38</v>
      </c>
      <c r="G41" s="293">
        <v>16</v>
      </c>
      <c r="H41" s="293"/>
      <c r="I41" s="292"/>
      <c r="J41" s="292" t="s">
        <v>337</v>
      </c>
      <c r="K41" s="293">
        <v>40</v>
      </c>
      <c r="L41" s="292"/>
      <c r="M41" s="292"/>
      <c r="N41" s="292"/>
      <c r="O41" s="292"/>
      <c r="P41" s="293"/>
      <c r="Q41" s="292"/>
      <c r="R41" s="292"/>
      <c r="S41" s="292"/>
      <c r="T41" s="292"/>
      <c r="U41" s="292"/>
      <c r="W41" s="283">
        <v>239</v>
      </c>
      <c r="X41" s="281" t="s">
        <v>338</v>
      </c>
      <c r="Y41" s="4"/>
      <c r="AA41" s="281"/>
      <c r="AB41" s="281"/>
    </row>
    <row r="42" spans="1:28" ht="12.9" customHeight="1">
      <c r="A42" s="292"/>
      <c r="B42" s="292"/>
      <c r="C42" s="293"/>
      <c r="D42" s="293"/>
      <c r="E42" s="292"/>
      <c r="F42" s="292"/>
      <c r="G42" s="293"/>
      <c r="H42" s="293"/>
      <c r="I42" s="292"/>
      <c r="J42" s="292" t="s">
        <v>339</v>
      </c>
      <c r="K42" s="293">
        <v>41</v>
      </c>
      <c r="L42" s="292"/>
      <c r="M42" s="292"/>
      <c r="N42" s="292"/>
      <c r="O42" s="292"/>
      <c r="P42" s="293"/>
      <c r="Q42" s="292"/>
      <c r="R42" s="292"/>
      <c r="S42" s="292"/>
      <c r="T42" s="292"/>
      <c r="U42" s="292"/>
      <c r="W42" s="283">
        <v>240</v>
      </c>
      <c r="X42" s="281" t="s">
        <v>340</v>
      </c>
      <c r="Y42" s="4"/>
      <c r="AA42" s="281"/>
      <c r="AB42" s="281"/>
    </row>
    <row r="43" spans="1:28" ht="12.9" customHeight="1">
      <c r="A43" s="292"/>
      <c r="B43" s="292" t="s">
        <v>306</v>
      </c>
      <c r="C43" s="293"/>
      <c r="D43" s="293"/>
      <c r="E43" s="292"/>
      <c r="F43" s="292" t="s">
        <v>307</v>
      </c>
      <c r="G43" s="293"/>
      <c r="H43" s="293"/>
      <c r="I43" s="292"/>
      <c r="J43" s="292" t="s">
        <v>341</v>
      </c>
      <c r="K43" s="293">
        <v>42</v>
      </c>
      <c r="L43" s="292"/>
      <c r="M43" s="292"/>
      <c r="N43" s="292"/>
      <c r="O43" s="292"/>
      <c r="P43" s="293"/>
      <c r="Q43" s="292"/>
      <c r="R43" s="292"/>
      <c r="S43" s="292"/>
      <c r="T43" s="292"/>
      <c r="U43" s="292"/>
      <c r="W43" s="283">
        <v>241</v>
      </c>
      <c r="X43" s="281" t="s">
        <v>342</v>
      </c>
      <c r="Y43" s="4"/>
      <c r="AA43" s="281"/>
      <c r="AB43" s="281"/>
    </row>
    <row r="44" spans="1:28" ht="12.9" customHeight="1">
      <c r="A44" s="292"/>
      <c r="B44" s="292" t="s">
        <v>40</v>
      </c>
      <c r="C44" s="293">
        <v>9</v>
      </c>
      <c r="D44" s="293"/>
      <c r="E44" s="292"/>
      <c r="F44" s="292" t="s">
        <v>41</v>
      </c>
      <c r="G44" s="293">
        <v>18</v>
      </c>
      <c r="H44" s="293"/>
      <c r="I44" s="292"/>
      <c r="J44" s="292" t="s">
        <v>343</v>
      </c>
      <c r="K44" s="293">
        <v>43</v>
      </c>
      <c r="L44" s="292"/>
      <c r="M44" s="292"/>
      <c r="N44" s="292"/>
      <c r="O44" s="292"/>
      <c r="P44" s="293"/>
      <c r="Q44" s="292"/>
      <c r="R44" s="292"/>
      <c r="S44" s="292"/>
      <c r="T44" s="292"/>
      <c r="U44" s="292"/>
      <c r="W44" s="283">
        <v>242</v>
      </c>
      <c r="X44" s="281" t="s">
        <v>344</v>
      </c>
      <c r="Y44" s="4"/>
      <c r="AA44" s="281"/>
      <c r="AB44" s="281"/>
    </row>
    <row r="45" spans="1:28" ht="12.9" customHeight="1">
      <c r="A45" s="292"/>
      <c r="B45" s="292"/>
      <c r="C45" s="293"/>
      <c r="D45" s="293"/>
      <c r="E45" s="292"/>
      <c r="F45" s="292"/>
      <c r="G45" s="293"/>
      <c r="H45" s="293"/>
      <c r="I45" s="292"/>
      <c r="J45" s="292" t="s">
        <v>345</v>
      </c>
      <c r="K45" s="293">
        <v>44</v>
      </c>
      <c r="L45" s="292"/>
      <c r="M45" s="292"/>
      <c r="N45" s="292"/>
      <c r="O45" s="292"/>
      <c r="P45" s="293"/>
      <c r="Q45" s="292"/>
      <c r="R45" s="292"/>
      <c r="S45" s="292"/>
      <c r="T45" s="292"/>
      <c r="U45" s="292"/>
      <c r="W45" s="283">
        <v>243</v>
      </c>
      <c r="X45" s="281" t="s">
        <v>346</v>
      </c>
      <c r="Y45" s="4"/>
      <c r="AA45" s="281"/>
      <c r="AB45" s="281"/>
    </row>
    <row r="46" spans="1:28" ht="12.9" customHeight="1">
      <c r="A46" s="296" t="s">
        <v>347</v>
      </c>
      <c r="B46" s="292" t="s">
        <v>282</v>
      </c>
      <c r="C46" s="293"/>
      <c r="D46" s="293"/>
      <c r="E46" s="292"/>
      <c r="F46" s="292" t="s">
        <v>283</v>
      </c>
      <c r="G46" s="293"/>
      <c r="H46" s="293"/>
      <c r="I46" s="292"/>
      <c r="J46" s="292" t="s">
        <v>348</v>
      </c>
      <c r="K46" s="293">
        <v>45</v>
      </c>
      <c r="L46" s="292"/>
      <c r="M46" s="292"/>
      <c r="N46" s="292"/>
      <c r="O46" s="292"/>
      <c r="P46" s="293"/>
      <c r="Q46" s="292"/>
      <c r="R46" s="292"/>
      <c r="S46" s="292"/>
      <c r="T46" s="292"/>
      <c r="U46" s="292"/>
      <c r="W46" s="283">
        <v>244</v>
      </c>
      <c r="X46" s="281" t="s">
        <v>349</v>
      </c>
      <c r="Y46" s="4"/>
      <c r="AA46" s="281"/>
      <c r="AB46" s="281"/>
    </row>
    <row r="47" spans="1:28" ht="12.9" customHeight="1">
      <c r="A47" s="292"/>
      <c r="B47" s="292" t="s">
        <v>11</v>
      </c>
      <c r="C47" s="293">
        <v>1</v>
      </c>
      <c r="D47" s="293"/>
      <c r="E47" s="292"/>
      <c r="F47" s="292" t="s">
        <v>13</v>
      </c>
      <c r="G47" s="293">
        <v>10</v>
      </c>
      <c r="H47" s="293"/>
      <c r="I47" s="292"/>
      <c r="J47" s="292" t="s">
        <v>350</v>
      </c>
      <c r="K47" s="293">
        <v>46</v>
      </c>
      <c r="L47" s="292"/>
      <c r="M47" s="292"/>
      <c r="N47" s="292"/>
      <c r="O47" s="292"/>
      <c r="P47" s="293"/>
      <c r="Q47" s="292"/>
      <c r="R47" s="292"/>
      <c r="S47" s="292"/>
      <c r="T47" s="292"/>
      <c r="U47" s="292"/>
      <c r="W47" s="283">
        <v>245</v>
      </c>
      <c r="X47" s="281" t="s">
        <v>351</v>
      </c>
      <c r="Y47" s="4"/>
      <c r="AA47" s="281"/>
      <c r="AB47" s="281"/>
    </row>
    <row r="48" spans="1:28" ht="12.9" customHeight="1">
      <c r="A48" s="292"/>
      <c r="B48" s="292" t="s">
        <v>23</v>
      </c>
      <c r="C48" s="293">
        <v>3</v>
      </c>
      <c r="D48" s="293"/>
      <c r="E48" s="292"/>
      <c r="F48" s="292" t="s">
        <v>24</v>
      </c>
      <c r="G48" s="293">
        <v>12</v>
      </c>
      <c r="H48" s="293"/>
      <c r="I48" s="292"/>
      <c r="J48" s="292" t="s">
        <v>352</v>
      </c>
      <c r="K48" s="293">
        <v>47</v>
      </c>
      <c r="L48" s="292"/>
      <c r="M48" s="292"/>
      <c r="N48" s="292"/>
      <c r="O48" s="292"/>
      <c r="P48" s="293"/>
      <c r="Q48" s="292"/>
      <c r="R48" s="292"/>
      <c r="S48" s="292"/>
      <c r="T48" s="292"/>
      <c r="U48" s="292"/>
      <c r="W48" s="283">
        <v>246</v>
      </c>
      <c r="X48" s="281" t="s">
        <v>353</v>
      </c>
      <c r="Y48" s="4"/>
    </row>
    <row r="49" spans="1:25" ht="12.9" customHeight="1">
      <c r="A49" s="292"/>
      <c r="B49" s="292" t="s">
        <v>252</v>
      </c>
      <c r="C49" s="293">
        <v>4</v>
      </c>
      <c r="D49" s="293"/>
      <c r="E49" s="292"/>
      <c r="F49" s="292" t="s">
        <v>253</v>
      </c>
      <c r="G49" s="293">
        <v>13</v>
      </c>
      <c r="H49" s="293"/>
      <c r="I49" s="292"/>
      <c r="J49" s="292"/>
      <c r="K49" s="293"/>
      <c r="L49" s="292"/>
      <c r="M49" s="292"/>
      <c r="N49" s="292"/>
      <c r="O49" s="292"/>
      <c r="P49" s="293"/>
      <c r="Q49" s="292"/>
      <c r="R49" s="292"/>
      <c r="S49" s="292"/>
      <c r="T49" s="292"/>
      <c r="U49" s="292"/>
      <c r="W49" s="283">
        <v>247</v>
      </c>
      <c r="X49" s="281" t="s">
        <v>354</v>
      </c>
      <c r="Y49" s="4"/>
    </row>
    <row r="50" spans="1:25" ht="12.9" customHeight="1">
      <c r="A50" s="292"/>
      <c r="B50" s="292"/>
      <c r="C50" s="293"/>
      <c r="D50" s="293"/>
      <c r="E50" s="292"/>
      <c r="F50" s="292"/>
      <c r="G50" s="293"/>
      <c r="H50" s="293"/>
      <c r="I50" s="292"/>
      <c r="J50" s="292"/>
      <c r="K50" s="293"/>
      <c r="L50" s="292"/>
      <c r="M50" s="292"/>
      <c r="N50" s="292"/>
      <c r="O50" s="292"/>
      <c r="P50" s="293"/>
      <c r="Q50" s="292"/>
      <c r="R50" s="292"/>
      <c r="S50" s="292"/>
      <c r="T50" s="292"/>
      <c r="U50" s="292"/>
      <c r="W50" s="283">
        <v>248</v>
      </c>
      <c r="X50" s="281" t="s">
        <v>355</v>
      </c>
      <c r="Y50" s="4"/>
    </row>
    <row r="51" spans="1:25" ht="12.9" customHeight="1">
      <c r="A51" s="292"/>
      <c r="B51" s="292" t="s">
        <v>294</v>
      </c>
      <c r="C51" s="293"/>
      <c r="D51" s="293"/>
      <c r="E51" s="292"/>
      <c r="F51" s="292" t="s">
        <v>295</v>
      </c>
      <c r="G51" s="293"/>
      <c r="H51" s="293"/>
      <c r="I51" s="292"/>
      <c r="J51" s="292"/>
      <c r="K51" s="293"/>
      <c r="L51" s="292"/>
      <c r="M51" s="292"/>
      <c r="N51" s="292"/>
      <c r="O51" s="292"/>
      <c r="P51" s="293"/>
      <c r="Q51" s="292"/>
      <c r="R51" s="292"/>
      <c r="S51" s="292"/>
      <c r="T51" s="292"/>
      <c r="U51" s="292"/>
      <c r="W51" s="283">
        <v>249</v>
      </c>
      <c r="X51" s="281" t="s">
        <v>356</v>
      </c>
      <c r="Y51" s="4"/>
    </row>
    <row r="52" spans="1:25" ht="12.9" customHeight="1">
      <c r="A52" s="292"/>
      <c r="B52" s="292" t="s">
        <v>29</v>
      </c>
      <c r="C52" s="293">
        <v>5</v>
      </c>
      <c r="D52" s="293"/>
      <c r="E52" s="292"/>
      <c r="F52" s="292" t="s">
        <v>30</v>
      </c>
      <c r="G52" s="293">
        <v>14</v>
      </c>
      <c r="H52" s="293"/>
      <c r="I52" s="292"/>
      <c r="J52" s="292"/>
      <c r="K52" s="293"/>
      <c r="L52" s="292"/>
      <c r="M52" s="292"/>
      <c r="N52" s="292"/>
      <c r="O52" s="292"/>
      <c r="P52" s="293"/>
      <c r="Q52" s="292"/>
      <c r="R52" s="292"/>
      <c r="S52" s="292"/>
      <c r="T52" s="292"/>
      <c r="U52" s="292"/>
      <c r="W52" s="283">
        <v>250</v>
      </c>
      <c r="X52" s="281" t="s">
        <v>357</v>
      </c>
      <c r="Y52" s="4"/>
    </row>
    <row r="53" spans="1:25" ht="12.9" customHeight="1">
      <c r="A53" s="292"/>
      <c r="B53" s="292" t="s">
        <v>37</v>
      </c>
      <c r="C53" s="293">
        <v>7</v>
      </c>
      <c r="D53" s="293"/>
      <c r="E53" s="292"/>
      <c r="F53" s="292" t="s">
        <v>38</v>
      </c>
      <c r="G53" s="293">
        <v>16</v>
      </c>
      <c r="H53" s="293"/>
      <c r="I53" s="292"/>
      <c r="J53" s="292"/>
      <c r="K53" s="293"/>
      <c r="L53" s="292"/>
      <c r="M53" s="292"/>
      <c r="N53" s="292"/>
      <c r="O53" s="292"/>
      <c r="P53" s="293"/>
      <c r="Q53" s="292"/>
      <c r="R53" s="292"/>
      <c r="S53" s="292"/>
      <c r="T53" s="292"/>
      <c r="U53" s="292"/>
      <c r="W53" s="283">
        <v>251</v>
      </c>
      <c r="X53" s="281" t="s">
        <v>358</v>
      </c>
      <c r="Y53" s="4"/>
    </row>
    <row r="54" spans="1:25" ht="12.9" customHeight="1">
      <c r="A54" s="292"/>
      <c r="B54" s="292" t="s">
        <v>266</v>
      </c>
      <c r="C54" s="293">
        <v>8</v>
      </c>
      <c r="D54" s="293"/>
      <c r="E54" s="292"/>
      <c r="F54" s="292" t="s">
        <v>267</v>
      </c>
      <c r="G54" s="293">
        <v>17</v>
      </c>
      <c r="H54" s="293"/>
      <c r="I54" s="292"/>
      <c r="J54" s="292"/>
      <c r="K54" s="293"/>
      <c r="L54" s="292"/>
      <c r="M54" s="292"/>
      <c r="N54" s="292"/>
      <c r="O54" s="292"/>
      <c r="P54" s="293"/>
      <c r="Q54" s="292"/>
      <c r="R54" s="292"/>
      <c r="S54" s="292"/>
      <c r="T54" s="292"/>
      <c r="U54" s="292"/>
      <c r="W54" s="283">
        <v>252</v>
      </c>
      <c r="X54" s="281" t="s">
        <v>359</v>
      </c>
      <c r="Y54" s="4"/>
    </row>
    <row r="55" spans="1:25" ht="12.9" customHeight="1">
      <c r="A55" s="292"/>
      <c r="B55" s="292"/>
      <c r="C55" s="293"/>
      <c r="D55" s="293"/>
      <c r="E55" s="292"/>
      <c r="F55" s="292"/>
      <c r="G55" s="293"/>
      <c r="H55" s="293"/>
      <c r="I55" s="292"/>
      <c r="J55" s="292"/>
      <c r="K55" s="293"/>
      <c r="L55" s="292"/>
      <c r="M55" s="292"/>
      <c r="N55" s="292"/>
      <c r="O55" s="292"/>
      <c r="P55" s="293"/>
      <c r="Q55" s="292"/>
      <c r="R55" s="292"/>
      <c r="S55" s="292"/>
      <c r="T55" s="292"/>
      <c r="U55" s="292"/>
      <c r="W55" s="283">
        <v>253</v>
      </c>
      <c r="X55" s="281" t="s">
        <v>360</v>
      </c>
      <c r="Y55" s="4"/>
    </row>
    <row r="56" spans="1:25" ht="12.9" customHeight="1">
      <c r="A56" s="297"/>
      <c r="B56" s="297"/>
      <c r="C56" s="298"/>
      <c r="D56" s="298"/>
      <c r="E56" s="297"/>
      <c r="F56" s="297"/>
      <c r="G56" s="298"/>
      <c r="H56" s="293"/>
      <c r="I56" s="292"/>
      <c r="J56" s="292"/>
      <c r="K56" s="293"/>
      <c r="L56" s="292"/>
      <c r="M56" s="292"/>
      <c r="N56" s="292"/>
      <c r="O56" s="292"/>
      <c r="P56" s="293"/>
      <c r="Q56" s="292"/>
      <c r="R56" s="292"/>
      <c r="S56" s="292"/>
      <c r="T56" s="292"/>
      <c r="U56" s="292"/>
      <c r="W56" s="283">
        <v>254</v>
      </c>
      <c r="X56" s="281" t="s">
        <v>361</v>
      </c>
      <c r="Y56" s="4"/>
    </row>
    <row r="57" spans="1:25" ht="12.9" customHeight="1">
      <c r="A57" s="299"/>
      <c r="B57" s="299"/>
      <c r="C57" s="298"/>
      <c r="D57" s="298"/>
      <c r="E57" s="299"/>
      <c r="F57" s="299"/>
      <c r="G57" s="298"/>
      <c r="H57" s="293"/>
      <c r="I57" s="292"/>
      <c r="J57" s="292"/>
      <c r="K57" s="293"/>
      <c r="L57" s="292"/>
      <c r="M57" s="292"/>
      <c r="N57" s="292"/>
      <c r="O57" s="292"/>
      <c r="P57" s="293"/>
      <c r="Q57" s="292"/>
      <c r="R57" s="292"/>
      <c r="S57" s="292"/>
      <c r="T57" s="292"/>
      <c r="U57" s="292"/>
      <c r="W57" s="283">
        <v>255</v>
      </c>
      <c r="X57" s="281" t="s">
        <v>362</v>
      </c>
      <c r="Y57" s="4"/>
    </row>
    <row r="58" spans="1:25" ht="12.9" customHeight="1">
      <c r="A58" s="297"/>
      <c r="B58" s="297"/>
      <c r="C58" s="298"/>
      <c r="D58" s="298"/>
      <c r="E58" s="297"/>
      <c r="F58" s="297"/>
      <c r="G58" s="298"/>
      <c r="H58" s="293"/>
      <c r="I58" s="292"/>
      <c r="J58" s="292"/>
      <c r="K58" s="293"/>
      <c r="L58" s="292"/>
      <c r="M58" s="292"/>
      <c r="N58" s="292"/>
      <c r="O58" s="292"/>
      <c r="P58" s="293"/>
      <c r="Q58" s="292"/>
      <c r="R58" s="292"/>
      <c r="S58" s="292"/>
      <c r="T58" s="292"/>
      <c r="U58" s="292"/>
      <c r="W58" s="283">
        <v>256</v>
      </c>
      <c r="X58" s="281" t="s">
        <v>363</v>
      </c>
      <c r="Y58" s="4"/>
    </row>
    <row r="59" spans="1:25" ht="12.9" customHeight="1">
      <c r="A59" s="297"/>
      <c r="B59" s="297"/>
      <c r="C59" s="298"/>
      <c r="D59" s="298"/>
      <c r="E59" s="297"/>
      <c r="F59" s="297"/>
      <c r="G59" s="298"/>
      <c r="H59" s="293"/>
      <c r="I59" s="292"/>
      <c r="J59" s="292"/>
      <c r="K59" s="293"/>
      <c r="L59" s="292"/>
      <c r="M59" s="292"/>
      <c r="N59" s="292"/>
      <c r="O59" s="292"/>
      <c r="P59" s="293"/>
      <c r="Q59" s="292"/>
      <c r="R59" s="292"/>
      <c r="S59" s="292"/>
      <c r="T59" s="292"/>
      <c r="U59" s="292"/>
      <c r="W59" s="283">
        <v>257</v>
      </c>
      <c r="X59" s="281" t="s">
        <v>364</v>
      </c>
      <c r="Y59" s="4"/>
    </row>
    <row r="60" spans="1:25" ht="12.9" customHeight="1">
      <c r="A60" s="297"/>
      <c r="B60" s="297"/>
      <c r="C60" s="298"/>
      <c r="D60" s="298"/>
      <c r="E60" s="297"/>
      <c r="F60" s="297"/>
      <c r="G60" s="298"/>
      <c r="H60" s="293"/>
      <c r="I60" s="292"/>
      <c r="J60" s="292"/>
      <c r="K60" s="293"/>
      <c r="L60" s="292"/>
      <c r="M60" s="292"/>
      <c r="N60" s="292"/>
      <c r="O60" s="292"/>
      <c r="P60" s="293"/>
      <c r="Q60" s="292"/>
      <c r="R60" s="292"/>
      <c r="S60" s="292"/>
      <c r="T60" s="292"/>
      <c r="U60" s="292"/>
      <c r="W60" s="283">
        <v>258</v>
      </c>
      <c r="X60" s="281" t="s">
        <v>365</v>
      </c>
      <c r="Y60" s="4"/>
    </row>
    <row r="61" spans="1:25" ht="12.9" customHeight="1">
      <c r="A61" s="292"/>
      <c r="B61" s="292"/>
      <c r="C61" s="293"/>
      <c r="D61" s="293"/>
      <c r="E61" s="292"/>
      <c r="F61" s="292"/>
      <c r="G61" s="293"/>
      <c r="H61" s="293"/>
      <c r="I61" s="292"/>
      <c r="J61" s="292"/>
      <c r="K61" s="293"/>
      <c r="L61" s="292"/>
      <c r="M61" s="292"/>
      <c r="N61" s="292"/>
      <c r="O61" s="292"/>
      <c r="P61" s="293"/>
      <c r="Q61" s="292"/>
      <c r="R61" s="292"/>
      <c r="S61" s="292"/>
      <c r="T61" s="292"/>
      <c r="U61" s="292"/>
      <c r="W61" s="283">
        <v>259</v>
      </c>
      <c r="X61" s="281" t="s">
        <v>366</v>
      </c>
      <c r="Y61" s="4"/>
    </row>
    <row r="62" spans="1:25" ht="12.9" customHeight="1">
      <c r="A62" s="292"/>
      <c r="B62" s="292"/>
      <c r="C62" s="293"/>
      <c r="D62" s="293"/>
      <c r="E62" s="292"/>
      <c r="F62" s="292"/>
      <c r="G62" s="293"/>
      <c r="H62" s="293"/>
      <c r="I62" s="292"/>
      <c r="J62" s="292"/>
      <c r="K62" s="293"/>
      <c r="L62" s="292"/>
      <c r="M62" s="292"/>
      <c r="N62" s="292"/>
      <c r="O62" s="292"/>
      <c r="P62" s="293"/>
      <c r="Q62" s="292"/>
      <c r="R62" s="292"/>
      <c r="S62" s="292"/>
      <c r="T62" s="292"/>
      <c r="U62" s="292"/>
      <c r="W62" s="283">
        <v>260</v>
      </c>
      <c r="X62" s="281" t="s">
        <v>367</v>
      </c>
      <c r="Y62" s="4"/>
    </row>
    <row r="63" spans="1:25" ht="12.9" customHeight="1">
      <c r="A63" s="292"/>
      <c r="B63" s="292"/>
      <c r="C63" s="293"/>
      <c r="D63" s="293"/>
      <c r="E63" s="292"/>
      <c r="F63" s="292"/>
      <c r="G63" s="293"/>
      <c r="H63" s="293"/>
      <c r="I63" s="292"/>
      <c r="J63" s="292"/>
      <c r="K63" s="293"/>
      <c r="L63" s="292"/>
      <c r="M63" s="292"/>
      <c r="N63" s="292"/>
      <c r="O63" s="292"/>
      <c r="P63" s="293"/>
      <c r="Q63" s="292"/>
      <c r="R63" s="292"/>
      <c r="S63" s="292"/>
      <c r="T63" s="292"/>
      <c r="U63" s="292"/>
      <c r="W63" s="283">
        <v>261</v>
      </c>
      <c r="X63" s="281" t="s">
        <v>368</v>
      </c>
      <c r="Y63" s="4"/>
    </row>
    <row r="64" spans="1:25" ht="12.9" customHeight="1">
      <c r="A64" s="292"/>
      <c r="B64" s="292"/>
      <c r="C64" s="293"/>
      <c r="D64" s="293"/>
      <c r="E64" s="292"/>
      <c r="F64" s="292"/>
      <c r="G64" s="293"/>
      <c r="H64" s="293"/>
      <c r="I64" s="292"/>
      <c r="J64" s="292"/>
      <c r="K64" s="293"/>
      <c r="L64" s="292"/>
      <c r="M64" s="292"/>
      <c r="N64" s="292"/>
      <c r="O64" s="292"/>
      <c r="P64" s="293"/>
      <c r="Q64" s="292"/>
      <c r="R64" s="292"/>
      <c r="S64" s="292"/>
      <c r="T64" s="292"/>
      <c r="U64" s="292"/>
      <c r="W64" s="283">
        <v>262</v>
      </c>
      <c r="X64" s="281" t="s">
        <v>369</v>
      </c>
      <c r="Y64" s="4"/>
    </row>
    <row r="65" spans="1:25" ht="12.9" customHeight="1">
      <c r="A65" s="292"/>
      <c r="B65" s="292"/>
      <c r="C65" s="293"/>
      <c r="D65" s="293"/>
      <c r="E65" s="292"/>
      <c r="F65" s="292"/>
      <c r="G65" s="293"/>
      <c r="H65" s="293"/>
      <c r="I65" s="292"/>
      <c r="J65" s="292"/>
      <c r="K65" s="293"/>
      <c r="L65" s="292"/>
      <c r="M65" s="292"/>
      <c r="N65" s="292"/>
      <c r="O65" s="292"/>
      <c r="P65" s="293"/>
      <c r="Q65" s="292"/>
      <c r="R65" s="292"/>
      <c r="S65" s="292"/>
      <c r="T65" s="292"/>
      <c r="U65" s="292"/>
      <c r="W65" s="283">
        <v>263</v>
      </c>
      <c r="X65" s="281" t="s">
        <v>370</v>
      </c>
      <c r="Y65" s="4"/>
    </row>
    <row r="66" spans="1:25" ht="12.9" customHeight="1">
      <c r="A66" s="292"/>
      <c r="B66" s="292"/>
      <c r="C66" s="293"/>
      <c r="D66" s="293"/>
      <c r="E66" s="292"/>
      <c r="F66" s="292"/>
      <c r="G66" s="293"/>
      <c r="H66" s="293"/>
      <c r="I66" s="292"/>
      <c r="J66" s="292"/>
      <c r="K66" s="293"/>
      <c r="L66" s="292"/>
      <c r="M66" s="292"/>
      <c r="N66" s="292"/>
      <c r="O66" s="292"/>
      <c r="P66" s="293"/>
      <c r="Q66" s="292"/>
      <c r="R66" s="292"/>
      <c r="S66" s="292"/>
      <c r="T66" s="292"/>
      <c r="U66" s="292"/>
      <c r="W66" s="283">
        <v>264</v>
      </c>
      <c r="X66" s="281" t="s">
        <v>371</v>
      </c>
      <c r="Y66" s="4"/>
    </row>
    <row r="67" spans="1:25" ht="12.9" customHeight="1">
      <c r="A67" s="292"/>
      <c r="B67" s="292"/>
      <c r="C67" s="293"/>
      <c r="D67" s="293"/>
      <c r="E67" s="292"/>
      <c r="F67" s="292"/>
      <c r="G67" s="293"/>
      <c r="H67" s="293"/>
      <c r="I67" s="292"/>
      <c r="J67" s="292"/>
      <c r="K67" s="293"/>
      <c r="L67" s="292"/>
      <c r="M67" s="292"/>
      <c r="N67" s="292"/>
      <c r="O67" s="292"/>
      <c r="P67" s="293"/>
      <c r="Q67" s="292"/>
      <c r="R67" s="292"/>
      <c r="S67" s="292"/>
      <c r="T67" s="292"/>
      <c r="U67" s="292"/>
      <c r="W67" s="283">
        <v>265</v>
      </c>
      <c r="X67" s="281" t="s">
        <v>372</v>
      </c>
      <c r="Y67" s="4"/>
    </row>
    <row r="68" spans="1:25" ht="12.9" customHeight="1">
      <c r="A68" s="292"/>
      <c r="B68" s="292"/>
      <c r="C68" s="293"/>
      <c r="D68" s="293"/>
      <c r="E68" s="292"/>
      <c r="F68" s="292"/>
      <c r="G68" s="293"/>
      <c r="H68" s="293"/>
      <c r="I68" s="292"/>
      <c r="J68" s="292"/>
      <c r="K68" s="293"/>
      <c r="L68" s="292"/>
      <c r="M68" s="292"/>
      <c r="N68" s="292"/>
      <c r="O68" s="292"/>
      <c r="P68" s="293"/>
      <c r="Q68" s="292"/>
      <c r="R68" s="292"/>
      <c r="S68" s="292"/>
      <c r="T68" s="292"/>
      <c r="U68" s="292"/>
      <c r="W68" s="283">
        <v>266</v>
      </c>
      <c r="X68" s="281" t="s">
        <v>373</v>
      </c>
      <c r="Y68" s="4"/>
    </row>
    <row r="69" spans="1:25" ht="12.9" customHeight="1">
      <c r="A69" s="292"/>
      <c r="B69" s="292"/>
      <c r="C69" s="293"/>
      <c r="D69" s="293"/>
      <c r="E69" s="292"/>
      <c r="F69" s="292"/>
      <c r="G69" s="293"/>
      <c r="H69" s="293"/>
      <c r="I69" s="292"/>
      <c r="J69" s="292"/>
      <c r="K69" s="293"/>
      <c r="L69" s="292"/>
      <c r="M69" s="292"/>
      <c r="N69" s="292"/>
      <c r="O69" s="292"/>
      <c r="P69" s="293"/>
      <c r="Q69" s="292"/>
      <c r="R69" s="292"/>
      <c r="S69" s="292"/>
      <c r="T69" s="292"/>
      <c r="U69" s="292"/>
      <c r="W69" s="283">
        <v>267</v>
      </c>
      <c r="X69" s="281" t="s">
        <v>374</v>
      </c>
      <c r="Y69" s="4"/>
    </row>
    <row r="70" spans="1:25" ht="12.9" customHeight="1">
      <c r="A70" s="292"/>
      <c r="B70" s="292"/>
      <c r="C70" s="293"/>
      <c r="D70" s="293"/>
      <c r="E70" s="292"/>
      <c r="F70" s="292"/>
      <c r="G70" s="293"/>
      <c r="H70" s="293"/>
      <c r="I70" s="292"/>
      <c r="J70" s="292"/>
      <c r="K70" s="293"/>
      <c r="L70" s="292"/>
      <c r="M70" s="292"/>
      <c r="N70" s="292"/>
      <c r="O70" s="292"/>
      <c r="P70" s="293"/>
      <c r="Q70" s="292"/>
      <c r="R70" s="292"/>
      <c r="S70" s="292"/>
      <c r="T70" s="292"/>
      <c r="U70" s="292"/>
      <c r="W70" s="283">
        <v>301</v>
      </c>
      <c r="X70" s="300" t="s">
        <v>375</v>
      </c>
      <c r="Y70" s="4"/>
    </row>
    <row r="71" spans="1:25" ht="12.9" customHeight="1">
      <c r="A71" s="292"/>
      <c r="B71" s="292"/>
      <c r="C71" s="293"/>
      <c r="D71" s="293"/>
      <c r="E71" s="292"/>
      <c r="F71" s="292"/>
      <c r="G71" s="293"/>
      <c r="H71" s="293"/>
      <c r="I71" s="292"/>
      <c r="J71" s="292"/>
      <c r="K71" s="293"/>
      <c r="L71" s="292"/>
      <c r="M71" s="292"/>
      <c r="N71" s="292"/>
      <c r="O71" s="292"/>
      <c r="P71" s="293"/>
      <c r="Q71" s="292"/>
      <c r="R71" s="292"/>
      <c r="S71" s="292"/>
      <c r="T71" s="292"/>
      <c r="U71" s="292"/>
      <c r="W71" s="283">
        <v>302</v>
      </c>
      <c r="X71" s="300" t="s">
        <v>376</v>
      </c>
      <c r="Y71" s="4"/>
    </row>
    <row r="72" spans="1:25" ht="12.9" customHeight="1">
      <c r="A72" s="292"/>
      <c r="B72" s="292"/>
      <c r="C72" s="293"/>
      <c r="D72" s="293"/>
      <c r="E72" s="292"/>
      <c r="F72" s="292"/>
      <c r="G72" s="293"/>
      <c r="H72" s="293"/>
      <c r="I72" s="292"/>
      <c r="J72" s="292"/>
      <c r="K72" s="293"/>
      <c r="L72" s="292"/>
      <c r="M72" s="292"/>
      <c r="N72" s="292"/>
      <c r="O72" s="292"/>
      <c r="P72" s="293"/>
      <c r="Q72" s="292"/>
      <c r="R72" s="292"/>
      <c r="S72" s="292"/>
      <c r="T72" s="292"/>
      <c r="U72" s="292"/>
      <c r="W72" s="283">
        <v>303</v>
      </c>
      <c r="X72" s="300" t="s">
        <v>377</v>
      </c>
      <c r="Y72" s="4"/>
    </row>
    <row r="73" spans="1:25" ht="12.9" customHeight="1">
      <c r="A73" s="292"/>
      <c r="B73" s="292"/>
      <c r="C73" s="293"/>
      <c r="D73" s="293"/>
      <c r="E73" s="292"/>
      <c r="F73" s="292"/>
      <c r="G73" s="293"/>
      <c r="H73" s="293"/>
      <c r="I73" s="292"/>
      <c r="J73" s="292"/>
      <c r="K73" s="293"/>
      <c r="L73" s="292"/>
      <c r="M73" s="292"/>
      <c r="N73" s="292"/>
      <c r="O73" s="292"/>
      <c r="P73" s="293"/>
      <c r="Q73" s="292"/>
      <c r="R73" s="292"/>
      <c r="S73" s="292"/>
      <c r="T73" s="292"/>
      <c r="U73" s="292"/>
      <c r="W73" s="283">
        <v>304</v>
      </c>
      <c r="X73" s="300" t="s">
        <v>378</v>
      </c>
      <c r="Y73" s="4"/>
    </row>
    <row r="74" spans="1:25" ht="12.9" customHeight="1">
      <c r="A74" s="292"/>
      <c r="B74" s="292"/>
      <c r="C74" s="293"/>
      <c r="D74" s="293"/>
      <c r="E74" s="292"/>
      <c r="F74" s="292"/>
      <c r="G74" s="293"/>
      <c r="H74" s="293"/>
      <c r="I74" s="292"/>
      <c r="J74" s="292"/>
      <c r="K74" s="293"/>
      <c r="L74" s="292"/>
      <c r="M74" s="292"/>
      <c r="N74" s="292"/>
      <c r="O74" s="292"/>
      <c r="P74" s="293"/>
      <c r="Q74" s="292"/>
      <c r="R74" s="292"/>
      <c r="S74" s="292"/>
      <c r="T74" s="292"/>
      <c r="U74" s="292"/>
      <c r="W74" s="283">
        <v>305</v>
      </c>
      <c r="X74" s="300" t="s">
        <v>379</v>
      </c>
      <c r="Y74" s="4"/>
    </row>
    <row r="75" spans="1:25" ht="12.9" customHeight="1">
      <c r="A75" s="292"/>
      <c r="B75" s="292"/>
      <c r="C75" s="293"/>
      <c r="D75" s="293"/>
      <c r="E75" s="292"/>
      <c r="F75" s="292"/>
      <c r="G75" s="293"/>
      <c r="H75" s="293"/>
      <c r="I75" s="292"/>
      <c r="J75" s="292"/>
      <c r="K75" s="293"/>
      <c r="L75" s="292"/>
      <c r="M75" s="292"/>
      <c r="N75" s="292"/>
      <c r="O75" s="292"/>
      <c r="P75" s="293"/>
      <c r="Q75" s="292"/>
      <c r="R75" s="292"/>
      <c r="S75" s="292"/>
      <c r="T75" s="292"/>
      <c r="U75" s="292"/>
      <c r="W75" s="283">
        <v>306</v>
      </c>
      <c r="X75" s="300" t="s">
        <v>380</v>
      </c>
      <c r="Y75" s="4"/>
    </row>
    <row r="76" spans="1:25" ht="12.9" customHeight="1">
      <c r="A76" s="292"/>
      <c r="B76" s="292"/>
      <c r="C76" s="293"/>
      <c r="D76" s="293"/>
      <c r="E76" s="292"/>
      <c r="F76" s="292"/>
      <c r="G76" s="293"/>
      <c r="H76" s="293"/>
      <c r="I76" s="292"/>
      <c r="J76" s="292"/>
      <c r="K76" s="293"/>
      <c r="L76" s="292"/>
      <c r="M76" s="292"/>
      <c r="N76" s="292"/>
      <c r="O76" s="292"/>
      <c r="P76" s="293"/>
      <c r="Q76" s="292"/>
      <c r="R76" s="292"/>
      <c r="S76" s="292"/>
      <c r="T76" s="292"/>
      <c r="U76" s="292"/>
      <c r="W76" s="283">
        <v>307</v>
      </c>
      <c r="X76" s="300" t="s">
        <v>381</v>
      </c>
      <c r="Y76" s="4"/>
    </row>
    <row r="77" spans="1:25" ht="12.9" customHeight="1">
      <c r="A77" s="292"/>
      <c r="B77" s="292"/>
      <c r="C77" s="293"/>
      <c r="D77" s="293"/>
      <c r="E77" s="292"/>
      <c r="F77" s="292"/>
      <c r="G77" s="293"/>
      <c r="H77" s="293"/>
      <c r="I77" s="292"/>
      <c r="J77" s="292"/>
      <c r="K77" s="293"/>
      <c r="L77" s="292"/>
      <c r="M77" s="292"/>
      <c r="N77" s="292"/>
      <c r="O77" s="292"/>
      <c r="P77" s="293"/>
      <c r="Q77" s="292"/>
      <c r="R77" s="292"/>
      <c r="S77" s="292"/>
      <c r="T77" s="292"/>
      <c r="U77" s="292"/>
      <c r="W77" s="283">
        <v>308</v>
      </c>
      <c r="X77" s="300" t="s">
        <v>382</v>
      </c>
      <c r="Y77" s="4"/>
    </row>
    <row r="78" spans="1:25" ht="12.9" customHeight="1">
      <c r="A78" s="292"/>
      <c r="B78" s="292"/>
      <c r="C78" s="293"/>
      <c r="D78" s="293"/>
      <c r="E78" s="292"/>
      <c r="F78" s="292"/>
      <c r="G78" s="293"/>
      <c r="H78" s="293"/>
      <c r="I78" s="292"/>
      <c r="J78" s="292"/>
      <c r="K78" s="293"/>
      <c r="L78" s="292"/>
      <c r="M78" s="292"/>
      <c r="N78" s="292"/>
      <c r="O78" s="292"/>
      <c r="P78" s="293"/>
      <c r="Q78" s="292"/>
      <c r="R78" s="292"/>
      <c r="S78" s="292"/>
      <c r="T78" s="292"/>
      <c r="U78" s="292"/>
      <c r="W78" s="283">
        <v>309</v>
      </c>
      <c r="X78" s="300" t="s">
        <v>383</v>
      </c>
      <c r="Y78" s="4"/>
    </row>
    <row r="79" spans="1:25" ht="12.9" customHeight="1">
      <c r="A79" s="292"/>
      <c r="B79" s="292"/>
      <c r="C79" s="293"/>
      <c r="D79" s="293"/>
      <c r="E79" s="292"/>
      <c r="F79" s="292"/>
      <c r="G79" s="293"/>
      <c r="H79" s="293"/>
      <c r="I79" s="292"/>
      <c r="J79" s="292"/>
      <c r="K79" s="293"/>
      <c r="L79" s="292"/>
      <c r="M79" s="292"/>
      <c r="N79" s="292"/>
      <c r="O79" s="292"/>
      <c r="P79" s="293"/>
      <c r="Q79" s="292"/>
      <c r="R79" s="292"/>
      <c r="S79" s="292"/>
      <c r="T79" s="292"/>
      <c r="U79" s="292"/>
      <c r="W79" s="283">
        <v>310</v>
      </c>
      <c r="X79" s="300" t="s">
        <v>384</v>
      </c>
      <c r="Y79" s="4"/>
    </row>
    <row r="80" spans="1:25" ht="12.9" customHeight="1">
      <c r="A80" s="292"/>
      <c r="B80" s="292"/>
      <c r="C80" s="293"/>
      <c r="D80" s="293"/>
      <c r="E80" s="292"/>
      <c r="F80" s="292"/>
      <c r="G80" s="293"/>
      <c r="H80" s="293"/>
      <c r="I80" s="292"/>
      <c r="J80" s="292"/>
      <c r="K80" s="293"/>
      <c r="L80" s="292"/>
      <c r="M80" s="292"/>
      <c r="N80" s="292"/>
      <c r="O80" s="292"/>
      <c r="P80" s="293"/>
      <c r="Q80" s="292"/>
      <c r="R80" s="292"/>
      <c r="S80" s="292"/>
      <c r="T80" s="292"/>
      <c r="U80" s="292"/>
      <c r="W80" s="283">
        <v>311</v>
      </c>
      <c r="X80" s="300" t="s">
        <v>385</v>
      </c>
      <c r="Y80" s="4"/>
    </row>
    <row r="81" spans="1:25" ht="12.9" customHeight="1">
      <c r="A81" s="292"/>
      <c r="B81" s="292"/>
      <c r="C81" s="293"/>
      <c r="D81" s="293"/>
      <c r="E81" s="292"/>
      <c r="F81" s="292"/>
      <c r="G81" s="293"/>
      <c r="H81" s="293"/>
      <c r="I81" s="292"/>
      <c r="J81" s="292"/>
      <c r="K81" s="293"/>
      <c r="L81" s="292"/>
      <c r="M81" s="292"/>
      <c r="N81" s="292"/>
      <c r="O81" s="292"/>
      <c r="P81" s="293"/>
      <c r="Q81" s="292"/>
      <c r="R81" s="292"/>
      <c r="S81" s="292"/>
      <c r="T81" s="292"/>
      <c r="U81" s="292"/>
      <c r="W81" s="283">
        <v>312</v>
      </c>
      <c r="X81" s="300" t="s">
        <v>386</v>
      </c>
      <c r="Y81" s="4"/>
    </row>
    <row r="82" spans="1:25" ht="12.9" customHeight="1">
      <c r="A82" s="292"/>
      <c r="B82" s="292"/>
      <c r="C82" s="293"/>
      <c r="D82" s="293"/>
      <c r="E82" s="292"/>
      <c r="F82" s="292"/>
      <c r="G82" s="293"/>
      <c r="H82" s="293"/>
      <c r="I82" s="292"/>
      <c r="J82" s="292"/>
      <c r="K82" s="293"/>
      <c r="L82" s="292"/>
      <c r="M82" s="292"/>
      <c r="N82" s="292"/>
      <c r="O82" s="292"/>
      <c r="P82" s="293"/>
      <c r="Q82" s="292"/>
      <c r="R82" s="292"/>
      <c r="S82" s="292"/>
      <c r="T82" s="292"/>
      <c r="U82" s="292"/>
      <c r="W82" s="283">
        <v>313</v>
      </c>
      <c r="X82" s="300" t="s">
        <v>387</v>
      </c>
      <c r="Y82" s="4"/>
    </row>
    <row r="83" spans="1:25" ht="12.9" customHeight="1">
      <c r="A83" s="292"/>
      <c r="B83" s="292"/>
      <c r="C83" s="293"/>
      <c r="D83" s="293"/>
      <c r="E83" s="292"/>
      <c r="F83" s="292"/>
      <c r="G83" s="293"/>
      <c r="H83" s="293"/>
      <c r="I83" s="292"/>
      <c r="J83" s="292"/>
      <c r="K83" s="293"/>
      <c r="L83" s="292"/>
      <c r="M83" s="292"/>
      <c r="N83" s="292"/>
      <c r="O83" s="292"/>
      <c r="P83" s="293"/>
      <c r="Q83" s="292"/>
      <c r="R83" s="292"/>
      <c r="S83" s="292"/>
      <c r="T83" s="292"/>
      <c r="U83" s="292"/>
      <c r="W83" s="283">
        <v>314</v>
      </c>
      <c r="X83" s="300" t="s">
        <v>388</v>
      </c>
      <c r="Y83" s="4"/>
    </row>
    <row r="84" spans="1:25" ht="12.9" customHeight="1">
      <c r="A84" s="292"/>
      <c r="B84" s="292"/>
      <c r="C84" s="293"/>
      <c r="D84" s="293"/>
      <c r="E84" s="292"/>
      <c r="F84" s="292"/>
      <c r="G84" s="293"/>
      <c r="H84" s="293"/>
      <c r="I84" s="292"/>
      <c r="J84" s="292"/>
      <c r="K84" s="293"/>
      <c r="L84" s="292"/>
      <c r="M84" s="292"/>
      <c r="N84" s="292"/>
      <c r="O84" s="292"/>
      <c r="P84" s="293"/>
      <c r="Q84" s="292"/>
      <c r="R84" s="292"/>
      <c r="S84" s="292"/>
      <c r="T84" s="292"/>
      <c r="U84" s="292"/>
      <c r="W84" s="283">
        <v>315</v>
      </c>
      <c r="X84" s="300" t="s">
        <v>389</v>
      </c>
      <c r="Y84" s="4"/>
    </row>
    <row r="85" spans="1:25" ht="12.9" customHeight="1">
      <c r="A85" s="292"/>
      <c r="B85" s="292"/>
      <c r="C85" s="293"/>
      <c r="D85" s="293"/>
      <c r="E85" s="292"/>
      <c r="F85" s="292"/>
      <c r="G85" s="293"/>
      <c r="H85" s="293"/>
      <c r="I85" s="292"/>
      <c r="J85" s="292"/>
      <c r="K85" s="293"/>
      <c r="L85" s="292"/>
      <c r="M85" s="292"/>
      <c r="N85" s="292"/>
      <c r="O85" s="292"/>
      <c r="P85" s="293"/>
      <c r="Q85" s="292"/>
      <c r="R85" s="292"/>
      <c r="S85" s="292"/>
      <c r="T85" s="292"/>
      <c r="U85" s="292"/>
      <c r="W85" s="283">
        <v>316</v>
      </c>
      <c r="X85" s="300" t="s">
        <v>390</v>
      </c>
      <c r="Y85" s="4"/>
    </row>
    <row r="86" spans="1:25" ht="12.9" customHeight="1">
      <c r="A86" s="292"/>
      <c r="B86" s="292"/>
      <c r="C86" s="293"/>
      <c r="D86" s="293"/>
      <c r="E86" s="292"/>
      <c r="F86" s="292"/>
      <c r="G86" s="293"/>
      <c r="H86" s="293"/>
      <c r="I86" s="292"/>
      <c r="J86" s="292"/>
      <c r="K86" s="293"/>
      <c r="L86" s="292"/>
      <c r="M86" s="292"/>
      <c r="N86" s="292"/>
      <c r="O86" s="292"/>
      <c r="P86" s="293"/>
      <c r="Q86" s="292"/>
      <c r="R86" s="292"/>
      <c r="S86" s="292"/>
      <c r="T86" s="292"/>
      <c r="U86" s="292"/>
      <c r="W86" s="283">
        <v>317</v>
      </c>
      <c r="X86" s="300" t="s">
        <v>391</v>
      </c>
      <c r="Y86" s="4"/>
    </row>
    <row r="87" spans="1:25" ht="12.9" customHeight="1">
      <c r="A87" s="292"/>
      <c r="B87" s="292"/>
      <c r="C87" s="293"/>
      <c r="D87" s="293"/>
      <c r="E87" s="292"/>
      <c r="F87" s="292"/>
      <c r="G87" s="293"/>
      <c r="H87" s="293"/>
      <c r="I87" s="292"/>
      <c r="J87" s="292"/>
      <c r="K87" s="293"/>
      <c r="L87" s="292"/>
      <c r="M87" s="292"/>
      <c r="N87" s="292"/>
      <c r="O87" s="292"/>
      <c r="P87" s="293"/>
      <c r="Q87" s="292"/>
      <c r="R87" s="292"/>
      <c r="S87" s="292"/>
      <c r="T87" s="292"/>
      <c r="U87" s="292"/>
      <c r="W87" s="283">
        <v>318</v>
      </c>
      <c r="X87" s="300" t="s">
        <v>392</v>
      </c>
      <c r="Y87" s="4"/>
    </row>
    <row r="88" spans="1:25" ht="12.9" customHeight="1">
      <c r="A88" s="292"/>
      <c r="B88" s="292"/>
      <c r="C88" s="293"/>
      <c r="D88" s="293"/>
      <c r="E88" s="292"/>
      <c r="F88" s="292"/>
      <c r="G88" s="293"/>
      <c r="H88" s="293"/>
      <c r="I88" s="292"/>
      <c r="J88" s="292"/>
      <c r="K88" s="293"/>
      <c r="L88" s="292"/>
      <c r="M88" s="292"/>
      <c r="N88" s="292"/>
      <c r="O88" s="292"/>
      <c r="P88" s="293"/>
      <c r="Q88" s="292"/>
      <c r="R88" s="292"/>
      <c r="S88" s="292"/>
      <c r="T88" s="292"/>
      <c r="U88" s="292"/>
      <c r="W88" s="283">
        <v>319</v>
      </c>
      <c r="X88" s="300" t="s">
        <v>393</v>
      </c>
      <c r="Y88" s="4"/>
    </row>
    <row r="89" spans="1:25" ht="12.9" customHeight="1">
      <c r="A89" s="292"/>
      <c r="B89" s="292"/>
      <c r="C89" s="293"/>
      <c r="D89" s="293"/>
      <c r="E89" s="292"/>
      <c r="F89" s="292"/>
      <c r="G89" s="293"/>
      <c r="H89" s="293"/>
      <c r="I89" s="292"/>
      <c r="J89" s="292"/>
      <c r="K89" s="293"/>
      <c r="L89" s="292"/>
      <c r="M89" s="292"/>
      <c r="N89" s="292"/>
      <c r="O89" s="292"/>
      <c r="P89" s="293"/>
      <c r="Q89" s="292"/>
      <c r="R89" s="292"/>
      <c r="S89" s="292"/>
      <c r="T89" s="292"/>
      <c r="U89" s="292"/>
      <c r="W89" s="283">
        <v>320</v>
      </c>
      <c r="X89" s="300" t="s">
        <v>394</v>
      </c>
      <c r="Y89" s="4"/>
    </row>
    <row r="90" spans="1:25" ht="12.9" customHeight="1">
      <c r="A90" s="292"/>
      <c r="B90" s="292"/>
      <c r="C90" s="293"/>
      <c r="D90" s="293"/>
      <c r="E90" s="292"/>
      <c r="F90" s="292"/>
      <c r="G90" s="293"/>
      <c r="H90" s="293"/>
      <c r="I90" s="292"/>
      <c r="J90" s="292"/>
      <c r="K90" s="293"/>
      <c r="L90" s="292"/>
      <c r="M90" s="292"/>
      <c r="N90" s="292"/>
      <c r="O90" s="292"/>
      <c r="P90" s="293"/>
      <c r="Q90" s="292"/>
      <c r="R90" s="292"/>
      <c r="S90" s="292"/>
      <c r="T90" s="292"/>
      <c r="U90" s="292"/>
      <c r="W90" s="283">
        <v>321</v>
      </c>
      <c r="X90" s="307" t="s">
        <v>496</v>
      </c>
      <c r="Y90" s="4"/>
    </row>
    <row r="91" spans="1:25" ht="12.9" customHeight="1">
      <c r="A91" s="292"/>
      <c r="B91" s="292"/>
      <c r="C91" s="293"/>
      <c r="D91" s="293"/>
      <c r="E91" s="292"/>
      <c r="F91" s="292"/>
      <c r="G91" s="293"/>
      <c r="H91" s="293"/>
      <c r="I91" s="292"/>
      <c r="J91" s="292"/>
      <c r="K91" s="293"/>
      <c r="L91" s="292"/>
      <c r="M91" s="292"/>
      <c r="N91" s="292"/>
      <c r="O91" s="292"/>
      <c r="P91" s="293"/>
      <c r="Q91" s="292"/>
      <c r="R91" s="292"/>
      <c r="S91" s="292"/>
      <c r="T91" s="292"/>
      <c r="U91" s="292"/>
      <c r="W91" s="283">
        <v>322</v>
      </c>
      <c r="X91" s="300" t="s">
        <v>395</v>
      </c>
      <c r="Y91" s="4"/>
    </row>
    <row r="92" spans="1:25" ht="12.9" customHeight="1">
      <c r="A92" s="292"/>
      <c r="B92" s="292"/>
      <c r="C92" s="293"/>
      <c r="D92" s="293"/>
      <c r="E92" s="292"/>
      <c r="F92" s="292"/>
      <c r="G92" s="293"/>
      <c r="H92" s="293"/>
      <c r="I92" s="292"/>
      <c r="J92" s="292"/>
      <c r="K92" s="293"/>
      <c r="L92" s="292"/>
      <c r="M92" s="292"/>
      <c r="N92" s="292"/>
      <c r="O92" s="292"/>
      <c r="P92" s="293"/>
      <c r="Q92" s="292"/>
      <c r="R92" s="292"/>
      <c r="S92" s="292"/>
      <c r="T92" s="292"/>
      <c r="U92" s="292"/>
      <c r="W92" s="283">
        <v>323</v>
      </c>
      <c r="X92" s="300" t="s">
        <v>396</v>
      </c>
      <c r="Y92" s="4"/>
    </row>
    <row r="93" spans="1:25" ht="12.9" customHeight="1">
      <c r="A93" s="292"/>
      <c r="B93" s="292"/>
      <c r="C93" s="293"/>
      <c r="D93" s="293"/>
      <c r="E93" s="292"/>
      <c r="F93" s="292"/>
      <c r="G93" s="293"/>
      <c r="H93" s="293"/>
      <c r="I93" s="292"/>
      <c r="J93" s="292"/>
      <c r="K93" s="293"/>
      <c r="L93" s="292"/>
      <c r="M93" s="292"/>
      <c r="N93" s="292"/>
      <c r="O93" s="292"/>
      <c r="P93" s="293"/>
      <c r="Q93" s="292"/>
      <c r="R93" s="292"/>
      <c r="S93" s="292"/>
      <c r="T93" s="292"/>
      <c r="U93" s="292"/>
      <c r="W93" s="283">
        <v>324</v>
      </c>
      <c r="X93" s="300" t="s">
        <v>397</v>
      </c>
      <c r="Y93" s="4"/>
    </row>
    <row r="94" spans="1:25" ht="12.9" customHeight="1">
      <c r="A94" s="292"/>
      <c r="B94" s="292"/>
      <c r="C94" s="293"/>
      <c r="D94" s="293"/>
      <c r="E94" s="292"/>
      <c r="F94" s="292"/>
      <c r="G94" s="293"/>
      <c r="H94" s="293"/>
      <c r="I94" s="292"/>
      <c r="J94" s="292"/>
      <c r="K94" s="293"/>
      <c r="L94" s="292"/>
      <c r="M94" s="292"/>
      <c r="N94" s="292"/>
      <c r="O94" s="292"/>
      <c r="P94" s="293"/>
      <c r="Q94" s="292"/>
      <c r="R94" s="292"/>
      <c r="S94" s="292"/>
      <c r="T94" s="292"/>
      <c r="U94" s="292"/>
      <c r="W94" s="283">
        <v>325</v>
      </c>
      <c r="X94" s="300" t="s">
        <v>398</v>
      </c>
      <c r="Y94" s="4"/>
    </row>
    <row r="95" spans="1:25" ht="12.9" customHeight="1">
      <c r="A95" s="292"/>
      <c r="B95" s="292"/>
      <c r="C95" s="293"/>
      <c r="D95" s="293"/>
      <c r="E95" s="292"/>
      <c r="F95" s="292"/>
      <c r="G95" s="293"/>
      <c r="H95" s="293"/>
      <c r="I95" s="292"/>
      <c r="J95" s="292"/>
      <c r="K95" s="293"/>
      <c r="L95" s="292"/>
      <c r="M95" s="292"/>
      <c r="N95" s="292"/>
      <c r="O95" s="292"/>
      <c r="P95" s="293"/>
      <c r="Q95" s="292"/>
      <c r="R95" s="292"/>
      <c r="S95" s="292"/>
      <c r="T95" s="292"/>
      <c r="U95" s="292"/>
      <c r="W95" s="283">
        <v>326</v>
      </c>
      <c r="X95" s="300" t="s">
        <v>399</v>
      </c>
      <c r="Y95" s="4"/>
    </row>
    <row r="96" spans="1:25" ht="12.9" customHeight="1">
      <c r="A96" s="292"/>
      <c r="B96" s="292"/>
      <c r="C96" s="293"/>
      <c r="D96" s="293"/>
      <c r="E96" s="292"/>
      <c r="F96" s="292"/>
      <c r="G96" s="293"/>
      <c r="H96" s="293"/>
      <c r="I96" s="292"/>
      <c r="J96" s="292"/>
      <c r="K96" s="293"/>
      <c r="L96" s="292"/>
      <c r="M96" s="292"/>
      <c r="N96" s="292"/>
      <c r="O96" s="292"/>
      <c r="P96" s="293"/>
      <c r="Q96" s="292"/>
      <c r="R96" s="292"/>
      <c r="S96" s="292"/>
      <c r="T96" s="292"/>
      <c r="U96" s="292"/>
      <c r="W96" s="283">
        <v>327</v>
      </c>
      <c r="X96" s="300" t="s">
        <v>400</v>
      </c>
      <c r="Y96" s="4"/>
    </row>
    <row r="97" spans="1:25" ht="12.9" customHeight="1">
      <c r="A97" s="292"/>
      <c r="B97" s="292"/>
      <c r="C97" s="293"/>
      <c r="D97" s="293"/>
      <c r="E97" s="292"/>
      <c r="F97" s="292"/>
      <c r="G97" s="293"/>
      <c r="H97" s="293"/>
      <c r="I97" s="292"/>
      <c r="J97" s="292"/>
      <c r="K97" s="293"/>
      <c r="L97" s="292"/>
      <c r="M97" s="292"/>
      <c r="N97" s="292"/>
      <c r="O97" s="292"/>
      <c r="P97" s="293"/>
      <c r="Q97" s="292"/>
      <c r="R97" s="292"/>
      <c r="S97" s="292"/>
      <c r="T97" s="292"/>
      <c r="U97" s="292"/>
      <c r="W97" s="283">
        <v>328</v>
      </c>
      <c r="X97" s="300" t="s">
        <v>401</v>
      </c>
      <c r="Y97" s="4"/>
    </row>
    <row r="98" spans="1:25" ht="12.9" customHeight="1">
      <c r="A98" s="292"/>
      <c r="B98" s="292"/>
      <c r="C98" s="293"/>
      <c r="D98" s="293"/>
      <c r="E98" s="292"/>
      <c r="F98" s="292"/>
      <c r="G98" s="293"/>
      <c r="H98" s="293"/>
      <c r="I98" s="292"/>
      <c r="J98" s="292"/>
      <c r="K98" s="293"/>
      <c r="L98" s="292"/>
      <c r="M98" s="292"/>
      <c r="N98" s="292"/>
      <c r="O98" s="292"/>
      <c r="P98" s="293"/>
      <c r="Q98" s="292"/>
      <c r="R98" s="292"/>
      <c r="S98" s="292"/>
      <c r="T98" s="292"/>
      <c r="U98" s="292"/>
      <c r="W98" s="283">
        <v>329</v>
      </c>
      <c r="X98" s="300" t="s">
        <v>402</v>
      </c>
      <c r="Y98" s="4"/>
    </row>
    <row r="99" spans="1:25" ht="12.9" customHeight="1">
      <c r="A99" s="292"/>
      <c r="B99" s="292"/>
      <c r="C99" s="293"/>
      <c r="D99" s="293"/>
      <c r="E99" s="292"/>
      <c r="F99" s="292"/>
      <c r="G99" s="293"/>
      <c r="H99" s="293"/>
      <c r="I99" s="292"/>
      <c r="J99" s="292"/>
      <c r="K99" s="293"/>
      <c r="L99" s="292"/>
      <c r="M99" s="292"/>
      <c r="N99" s="292"/>
      <c r="O99" s="292"/>
      <c r="P99" s="293"/>
      <c r="Q99" s="292"/>
      <c r="R99" s="292"/>
      <c r="S99" s="292"/>
      <c r="T99" s="292"/>
      <c r="U99" s="292"/>
      <c r="W99" s="283">
        <v>330</v>
      </c>
      <c r="X99" s="300" t="s">
        <v>403</v>
      </c>
      <c r="Y99" s="4"/>
    </row>
    <row r="100" spans="1:25" ht="12.9" customHeight="1">
      <c r="A100" s="292"/>
      <c r="B100" s="292"/>
      <c r="C100" s="293"/>
      <c r="D100" s="293"/>
      <c r="E100" s="292"/>
      <c r="F100" s="292"/>
      <c r="G100" s="293"/>
      <c r="H100" s="293"/>
      <c r="I100" s="292"/>
      <c r="J100" s="292"/>
      <c r="K100" s="293"/>
      <c r="L100" s="292"/>
      <c r="M100" s="292"/>
      <c r="N100" s="292"/>
      <c r="O100" s="292"/>
      <c r="P100" s="293"/>
      <c r="Q100" s="292"/>
      <c r="R100" s="292"/>
      <c r="S100" s="292"/>
      <c r="T100" s="292"/>
      <c r="U100" s="292"/>
      <c r="W100" s="283">
        <v>331</v>
      </c>
      <c r="X100" s="300" t="s">
        <v>404</v>
      </c>
      <c r="Y100" s="4"/>
    </row>
    <row r="101" spans="1:25" ht="12.9" customHeight="1">
      <c r="A101" s="292"/>
      <c r="B101" s="292"/>
      <c r="C101" s="293"/>
      <c r="D101" s="293"/>
      <c r="E101" s="292"/>
      <c r="F101" s="292"/>
      <c r="G101" s="293"/>
      <c r="H101" s="293"/>
      <c r="I101" s="292"/>
      <c r="J101" s="292"/>
      <c r="K101" s="293"/>
      <c r="L101" s="292"/>
      <c r="M101" s="292"/>
      <c r="N101" s="292"/>
      <c r="O101" s="292"/>
      <c r="P101" s="293"/>
      <c r="Q101" s="292"/>
      <c r="R101" s="292"/>
      <c r="S101" s="292"/>
      <c r="T101" s="292"/>
      <c r="U101" s="292"/>
      <c r="W101" s="283">
        <v>332</v>
      </c>
      <c r="X101" s="300" t="s">
        <v>405</v>
      </c>
      <c r="Y101" s="4"/>
    </row>
    <row r="102" spans="1:25" ht="12.9" customHeight="1">
      <c r="A102" s="292"/>
      <c r="B102" s="292"/>
      <c r="C102" s="293"/>
      <c r="D102" s="293"/>
      <c r="E102" s="292"/>
      <c r="F102" s="292"/>
      <c r="G102" s="293"/>
      <c r="H102" s="293"/>
      <c r="I102" s="292"/>
      <c r="J102" s="292"/>
      <c r="K102" s="293"/>
      <c r="L102" s="292"/>
      <c r="M102" s="292"/>
      <c r="N102" s="292"/>
      <c r="O102" s="292"/>
      <c r="P102" s="293"/>
      <c r="Q102" s="292"/>
      <c r="R102" s="292"/>
      <c r="S102" s="292"/>
      <c r="T102" s="292"/>
      <c r="U102" s="292"/>
      <c r="W102" s="283">
        <v>333</v>
      </c>
      <c r="X102" s="300" t="s">
        <v>406</v>
      </c>
      <c r="Y102" s="4"/>
    </row>
    <row r="103" spans="1:25" ht="12.9" customHeight="1">
      <c r="A103" s="292"/>
      <c r="B103" s="292"/>
      <c r="C103" s="293"/>
      <c r="D103" s="293"/>
      <c r="E103" s="292"/>
      <c r="F103" s="292"/>
      <c r="G103" s="293"/>
      <c r="H103" s="293"/>
      <c r="I103" s="292"/>
      <c r="J103" s="292"/>
      <c r="K103" s="293"/>
      <c r="L103" s="292"/>
      <c r="M103" s="292"/>
      <c r="N103" s="292"/>
      <c r="O103" s="292"/>
      <c r="P103" s="293"/>
      <c r="Q103" s="292"/>
      <c r="R103" s="292"/>
      <c r="S103" s="292"/>
      <c r="T103" s="292"/>
      <c r="U103" s="292"/>
      <c r="W103" s="283">
        <v>334</v>
      </c>
      <c r="X103" s="300" t="s">
        <v>407</v>
      </c>
      <c r="Y103" s="4"/>
    </row>
    <row r="104" spans="1:25" ht="12.9" customHeight="1">
      <c r="A104" s="292"/>
      <c r="B104" s="292"/>
      <c r="C104" s="293"/>
      <c r="D104" s="293"/>
      <c r="E104" s="292"/>
      <c r="F104" s="292"/>
      <c r="G104" s="293"/>
      <c r="H104" s="293"/>
      <c r="I104" s="292"/>
      <c r="J104" s="292"/>
      <c r="K104" s="293"/>
      <c r="L104" s="292"/>
      <c r="M104" s="292"/>
      <c r="N104" s="292"/>
      <c r="O104" s="292"/>
      <c r="P104" s="293"/>
      <c r="Q104" s="292"/>
      <c r="R104" s="292"/>
      <c r="S104" s="292"/>
      <c r="T104" s="292"/>
      <c r="U104" s="292"/>
      <c r="W104" s="283">
        <v>335</v>
      </c>
      <c r="X104" s="300" t="s">
        <v>408</v>
      </c>
      <c r="Y104" s="4"/>
    </row>
    <row r="105" spans="1:25" ht="12.9" customHeight="1">
      <c r="A105" s="292"/>
      <c r="B105" s="292"/>
      <c r="C105" s="293"/>
      <c r="D105" s="293"/>
      <c r="E105" s="292"/>
      <c r="F105" s="292"/>
      <c r="G105" s="293"/>
      <c r="H105" s="293"/>
      <c r="I105" s="292"/>
      <c r="J105" s="292"/>
      <c r="K105" s="293"/>
      <c r="L105" s="292"/>
      <c r="M105" s="292"/>
      <c r="N105" s="292"/>
      <c r="O105" s="292"/>
      <c r="P105" s="293"/>
      <c r="Q105" s="292"/>
      <c r="R105" s="292"/>
      <c r="S105" s="292"/>
      <c r="T105" s="292"/>
      <c r="U105" s="292"/>
      <c r="W105" s="283">
        <v>336</v>
      </c>
      <c r="X105" s="300" t="s">
        <v>409</v>
      </c>
      <c r="Y105" s="4"/>
    </row>
    <row r="106" spans="1:25" ht="12.9" customHeight="1">
      <c r="A106" s="292"/>
      <c r="B106" s="292"/>
      <c r="C106" s="293"/>
      <c r="D106" s="293"/>
      <c r="E106" s="292"/>
      <c r="F106" s="292"/>
      <c r="G106" s="293"/>
      <c r="H106" s="293"/>
      <c r="I106" s="292"/>
      <c r="J106" s="292"/>
      <c r="K106" s="293"/>
      <c r="L106" s="292"/>
      <c r="M106" s="292"/>
      <c r="N106" s="292"/>
      <c r="O106" s="292"/>
      <c r="P106" s="293"/>
      <c r="Q106" s="292"/>
      <c r="R106" s="292"/>
      <c r="S106" s="292"/>
      <c r="T106" s="292"/>
      <c r="U106" s="292"/>
      <c r="W106" s="283">
        <v>337</v>
      </c>
      <c r="X106" s="300" t="s">
        <v>410</v>
      </c>
      <c r="Y106" s="4"/>
    </row>
    <row r="107" spans="1:25" ht="12.9" customHeight="1">
      <c r="A107" s="292"/>
      <c r="B107" s="292"/>
      <c r="C107" s="293"/>
      <c r="D107" s="293"/>
      <c r="E107" s="292"/>
      <c r="F107" s="292"/>
      <c r="G107" s="293"/>
      <c r="H107" s="293"/>
      <c r="I107" s="292"/>
      <c r="J107" s="292"/>
      <c r="K107" s="293"/>
      <c r="L107" s="292"/>
      <c r="M107" s="292"/>
      <c r="N107" s="292"/>
      <c r="O107" s="292"/>
      <c r="P107" s="293"/>
      <c r="Q107" s="292"/>
      <c r="R107" s="292"/>
      <c r="S107" s="292"/>
      <c r="T107" s="292"/>
      <c r="U107" s="292"/>
      <c r="W107" s="283">
        <v>338</v>
      </c>
      <c r="X107" s="300" t="s">
        <v>411</v>
      </c>
      <c r="Y107" s="4"/>
    </row>
    <row r="108" spans="1:25" ht="12.9" customHeight="1">
      <c r="A108" s="292"/>
      <c r="B108" s="292"/>
      <c r="C108" s="293"/>
      <c r="D108" s="293"/>
      <c r="E108" s="292"/>
      <c r="F108" s="292"/>
      <c r="G108" s="293"/>
      <c r="H108" s="293"/>
      <c r="I108" s="292"/>
      <c r="J108" s="292"/>
      <c r="K108" s="293"/>
      <c r="L108" s="292"/>
      <c r="M108" s="292"/>
      <c r="N108" s="292"/>
      <c r="O108" s="292"/>
      <c r="P108" s="293"/>
      <c r="Q108" s="292"/>
      <c r="R108" s="292"/>
      <c r="S108" s="292"/>
      <c r="T108" s="292"/>
      <c r="U108" s="292"/>
      <c r="W108" s="283">
        <v>339</v>
      </c>
      <c r="X108" s="300" t="s">
        <v>412</v>
      </c>
      <c r="Y108" s="4"/>
    </row>
    <row r="109" spans="1:25" ht="12.9" customHeight="1">
      <c r="A109" s="292"/>
      <c r="B109" s="292"/>
      <c r="C109" s="293"/>
      <c r="D109" s="293"/>
      <c r="E109" s="292"/>
      <c r="F109" s="292"/>
      <c r="G109" s="293"/>
      <c r="H109" s="293"/>
      <c r="I109" s="292"/>
      <c r="J109" s="292"/>
      <c r="K109" s="293"/>
      <c r="L109" s="292"/>
      <c r="M109" s="292"/>
      <c r="N109" s="292"/>
      <c r="O109" s="292"/>
      <c r="P109" s="293"/>
      <c r="Q109" s="292"/>
      <c r="R109" s="292"/>
      <c r="S109" s="292"/>
      <c r="T109" s="292"/>
      <c r="U109" s="292"/>
      <c r="W109" s="283">
        <v>340</v>
      </c>
      <c r="X109" s="300" t="s">
        <v>413</v>
      </c>
      <c r="Y109" s="4"/>
    </row>
    <row r="110" spans="1:25" ht="12.9" customHeight="1">
      <c r="A110" s="292"/>
      <c r="B110" s="292"/>
      <c r="C110" s="293"/>
      <c r="D110" s="293"/>
      <c r="E110" s="292"/>
      <c r="F110" s="292"/>
      <c r="G110" s="293"/>
      <c r="H110" s="293"/>
      <c r="I110" s="292"/>
      <c r="J110" s="292"/>
      <c r="K110" s="293"/>
      <c r="L110" s="292"/>
      <c r="M110" s="292"/>
      <c r="N110" s="292"/>
      <c r="O110" s="292"/>
      <c r="P110" s="293"/>
      <c r="Q110" s="292"/>
      <c r="R110" s="292"/>
      <c r="S110" s="292"/>
      <c r="T110" s="292"/>
      <c r="U110" s="292"/>
      <c r="W110" s="283">
        <v>341</v>
      </c>
      <c r="X110" s="300" t="s">
        <v>414</v>
      </c>
      <c r="Y110" s="4"/>
    </row>
    <row r="111" spans="1:25" ht="12.9" customHeight="1">
      <c r="A111" s="292"/>
      <c r="B111" s="292"/>
      <c r="C111" s="293"/>
      <c r="D111" s="293"/>
      <c r="E111" s="292"/>
      <c r="F111" s="292"/>
      <c r="G111" s="293"/>
      <c r="H111" s="293"/>
      <c r="I111" s="292"/>
      <c r="J111" s="292"/>
      <c r="K111" s="293"/>
      <c r="L111" s="292"/>
      <c r="M111" s="292"/>
      <c r="N111" s="292"/>
      <c r="O111" s="292"/>
      <c r="P111" s="293"/>
      <c r="Q111" s="292"/>
      <c r="R111" s="292"/>
      <c r="S111" s="292"/>
      <c r="T111" s="292"/>
      <c r="U111" s="292"/>
      <c r="W111" s="283">
        <v>342</v>
      </c>
      <c r="X111" s="300" t="s">
        <v>415</v>
      </c>
      <c r="Y111" s="4"/>
    </row>
    <row r="112" spans="1:25" ht="12.9" customHeight="1">
      <c r="A112" s="292"/>
      <c r="B112" s="292"/>
      <c r="C112" s="293"/>
      <c r="D112" s="293"/>
      <c r="E112" s="292"/>
      <c r="F112" s="292"/>
      <c r="G112" s="293"/>
      <c r="H112" s="293"/>
      <c r="I112" s="292"/>
      <c r="J112" s="292"/>
      <c r="K112" s="293"/>
      <c r="L112" s="292"/>
      <c r="M112" s="292"/>
      <c r="N112" s="292"/>
      <c r="O112" s="292"/>
      <c r="P112" s="293"/>
      <c r="Q112" s="292"/>
      <c r="R112" s="292"/>
      <c r="S112" s="292"/>
      <c r="T112" s="292"/>
      <c r="U112" s="292"/>
      <c r="W112" s="283">
        <v>343</v>
      </c>
      <c r="X112" s="300" t="s">
        <v>416</v>
      </c>
      <c r="Y112" s="4"/>
    </row>
    <row r="113" spans="1:25" ht="12.9" customHeight="1">
      <c r="A113" s="292"/>
      <c r="B113" s="292"/>
      <c r="C113" s="293"/>
      <c r="D113" s="293"/>
      <c r="E113" s="292"/>
      <c r="F113" s="292"/>
      <c r="G113" s="293"/>
      <c r="H113" s="293"/>
      <c r="I113" s="292"/>
      <c r="J113" s="292"/>
      <c r="K113" s="293"/>
      <c r="L113" s="292"/>
      <c r="M113" s="292"/>
      <c r="N113" s="292"/>
      <c r="O113" s="292"/>
      <c r="P113" s="293"/>
      <c r="Q113" s="292"/>
      <c r="R113" s="292"/>
      <c r="S113" s="292"/>
      <c r="T113" s="292"/>
      <c r="U113" s="292"/>
      <c r="W113" s="283">
        <v>344</v>
      </c>
      <c r="X113" s="300" t="s">
        <v>417</v>
      </c>
      <c r="Y113" s="4"/>
    </row>
    <row r="114" spans="1:25" ht="12.9" customHeight="1">
      <c r="A114" s="292"/>
      <c r="B114" s="292"/>
      <c r="C114" s="293"/>
      <c r="D114" s="293"/>
      <c r="E114" s="292"/>
      <c r="F114" s="292"/>
      <c r="G114" s="293"/>
      <c r="H114" s="293"/>
      <c r="I114" s="292"/>
      <c r="J114" s="292"/>
      <c r="K114" s="293"/>
      <c r="L114" s="292"/>
      <c r="M114" s="292"/>
      <c r="N114" s="292"/>
      <c r="O114" s="292"/>
      <c r="P114" s="293"/>
      <c r="Q114" s="292"/>
      <c r="R114" s="292"/>
      <c r="S114" s="292"/>
      <c r="T114" s="292"/>
      <c r="U114" s="292"/>
      <c r="W114" s="283">
        <v>345</v>
      </c>
      <c r="X114" s="300" t="s">
        <v>418</v>
      </c>
      <c r="Y114" s="4"/>
    </row>
    <row r="115" spans="1:25" ht="12.9" customHeight="1">
      <c r="A115" s="292"/>
      <c r="B115" s="292"/>
      <c r="C115" s="293"/>
      <c r="D115" s="293"/>
      <c r="E115" s="292"/>
      <c r="F115" s="292"/>
      <c r="G115" s="293"/>
      <c r="H115" s="293"/>
      <c r="I115" s="292"/>
      <c r="J115" s="292"/>
      <c r="K115" s="293"/>
      <c r="L115" s="292"/>
      <c r="M115" s="292"/>
      <c r="N115" s="292"/>
      <c r="O115" s="292"/>
      <c r="P115" s="293"/>
      <c r="Q115" s="292"/>
      <c r="R115" s="292"/>
      <c r="S115" s="292"/>
      <c r="T115" s="292"/>
      <c r="U115" s="292"/>
      <c r="W115" s="283">
        <v>346</v>
      </c>
      <c r="X115" s="300" t="s">
        <v>419</v>
      </c>
      <c r="Y115" s="4"/>
    </row>
    <row r="116" spans="1:25" ht="12.9" customHeight="1">
      <c r="A116" s="292"/>
      <c r="B116" s="292"/>
      <c r="C116" s="293"/>
      <c r="D116" s="293"/>
      <c r="E116" s="292"/>
      <c r="F116" s="292"/>
      <c r="G116" s="293"/>
      <c r="H116" s="293"/>
      <c r="I116" s="292"/>
      <c r="J116" s="292"/>
      <c r="K116" s="293"/>
      <c r="L116" s="292"/>
      <c r="M116" s="292"/>
      <c r="N116" s="292"/>
      <c r="O116" s="292"/>
      <c r="P116" s="293"/>
      <c r="Q116" s="292"/>
      <c r="R116" s="292"/>
      <c r="S116" s="292"/>
      <c r="T116" s="292"/>
      <c r="U116" s="292"/>
      <c r="W116" s="283">
        <v>347</v>
      </c>
      <c r="X116" s="300" t="s">
        <v>420</v>
      </c>
      <c r="Y116" s="4"/>
    </row>
    <row r="117" spans="1:25" ht="12.9" customHeight="1">
      <c r="A117" s="292"/>
      <c r="B117" s="292"/>
      <c r="C117" s="293"/>
      <c r="D117" s="293"/>
      <c r="E117" s="292"/>
      <c r="F117" s="292"/>
      <c r="G117" s="293"/>
      <c r="H117" s="293"/>
      <c r="I117" s="292"/>
      <c r="J117" s="292"/>
      <c r="K117" s="293"/>
      <c r="L117" s="292"/>
      <c r="M117" s="292"/>
      <c r="N117" s="292"/>
      <c r="O117" s="292"/>
      <c r="P117" s="293"/>
      <c r="Q117" s="292"/>
      <c r="R117" s="292"/>
      <c r="S117" s="292"/>
      <c r="T117" s="292"/>
      <c r="U117" s="292"/>
      <c r="W117" s="283">
        <v>348</v>
      </c>
      <c r="X117" s="300" t="s">
        <v>421</v>
      </c>
      <c r="Y117" s="4"/>
    </row>
    <row r="118" spans="1:25" ht="12.9" customHeight="1">
      <c r="A118" s="292"/>
      <c r="B118" s="292"/>
      <c r="C118" s="293"/>
      <c r="D118" s="293"/>
      <c r="E118" s="292"/>
      <c r="F118" s="292"/>
      <c r="G118" s="293"/>
      <c r="H118" s="293"/>
      <c r="I118" s="292"/>
      <c r="J118" s="292"/>
      <c r="K118" s="293"/>
      <c r="L118" s="292"/>
      <c r="M118" s="292"/>
      <c r="N118" s="292"/>
      <c r="O118" s="292"/>
      <c r="P118" s="293"/>
      <c r="Q118" s="292"/>
      <c r="R118" s="292"/>
      <c r="S118" s="292"/>
      <c r="T118" s="292"/>
      <c r="U118" s="292"/>
      <c r="W118" s="283">
        <v>349</v>
      </c>
      <c r="X118" s="300" t="s">
        <v>422</v>
      </c>
      <c r="Y118" s="4"/>
    </row>
    <row r="119" spans="1:25" ht="12.9" customHeight="1">
      <c r="A119" s="292"/>
      <c r="B119" s="292"/>
      <c r="C119" s="293"/>
      <c r="D119" s="293"/>
      <c r="E119" s="292"/>
      <c r="F119" s="292"/>
      <c r="G119" s="293"/>
      <c r="H119" s="293"/>
      <c r="I119" s="292"/>
      <c r="J119" s="292"/>
      <c r="K119" s="293"/>
      <c r="L119" s="292"/>
      <c r="M119" s="292"/>
      <c r="N119" s="292"/>
      <c r="O119" s="292"/>
      <c r="P119" s="293"/>
      <c r="Q119" s="292"/>
      <c r="R119" s="292"/>
      <c r="S119" s="292"/>
      <c r="T119" s="292"/>
      <c r="U119" s="292"/>
      <c r="W119" s="283">
        <v>350</v>
      </c>
      <c r="X119" s="300" t="s">
        <v>423</v>
      </c>
      <c r="Y119" s="4"/>
    </row>
    <row r="120" spans="1:25" ht="12.9" customHeight="1">
      <c r="A120" s="292"/>
      <c r="B120" s="292"/>
      <c r="C120" s="293"/>
      <c r="D120" s="293"/>
      <c r="E120" s="292"/>
      <c r="F120" s="292"/>
      <c r="G120" s="293"/>
      <c r="H120" s="293"/>
      <c r="I120" s="292"/>
      <c r="J120" s="292"/>
      <c r="K120" s="293"/>
      <c r="L120" s="292"/>
      <c r="M120" s="292"/>
      <c r="N120" s="292"/>
      <c r="O120" s="292"/>
      <c r="P120" s="293"/>
      <c r="Q120" s="292"/>
      <c r="R120" s="292"/>
      <c r="S120" s="292"/>
      <c r="T120" s="292"/>
      <c r="U120" s="292"/>
      <c r="W120" s="283">
        <v>351</v>
      </c>
      <c r="X120" s="300" t="s">
        <v>424</v>
      </c>
      <c r="Y120" s="4"/>
    </row>
    <row r="121" spans="1:25" ht="12.9" customHeight="1">
      <c r="A121" s="292"/>
      <c r="B121" s="292"/>
      <c r="C121" s="293"/>
      <c r="D121" s="293"/>
      <c r="E121" s="292"/>
      <c r="F121" s="292"/>
      <c r="G121" s="293"/>
      <c r="H121" s="293"/>
      <c r="I121" s="292"/>
      <c r="J121" s="292"/>
      <c r="K121" s="293"/>
      <c r="L121" s="292"/>
      <c r="M121" s="292"/>
      <c r="N121" s="292"/>
      <c r="O121" s="292"/>
      <c r="P121" s="293"/>
      <c r="Q121" s="292"/>
      <c r="R121" s="292"/>
      <c r="S121" s="292"/>
      <c r="T121" s="292"/>
      <c r="U121" s="292"/>
      <c r="W121" s="283">
        <v>352</v>
      </c>
      <c r="X121" s="300" t="s">
        <v>425</v>
      </c>
      <c r="Y121" s="4"/>
    </row>
    <row r="122" spans="1:25" ht="12.9" customHeight="1">
      <c r="A122" s="292"/>
      <c r="B122" s="292"/>
      <c r="C122" s="293"/>
      <c r="D122" s="293"/>
      <c r="E122" s="292"/>
      <c r="F122" s="292"/>
      <c r="G122" s="293"/>
      <c r="H122" s="293"/>
      <c r="I122" s="292"/>
      <c r="J122" s="292"/>
      <c r="K122" s="293"/>
      <c r="L122" s="292"/>
      <c r="M122" s="292"/>
      <c r="N122" s="292"/>
      <c r="O122" s="292"/>
      <c r="P122" s="293"/>
      <c r="Q122" s="292"/>
      <c r="R122" s="292"/>
      <c r="S122" s="292"/>
      <c r="T122" s="292"/>
      <c r="U122" s="292"/>
      <c r="W122" s="283">
        <v>353</v>
      </c>
      <c r="X122" s="300" t="s">
        <v>426</v>
      </c>
      <c r="Y122" s="4"/>
    </row>
    <row r="123" spans="1:25" ht="12.9" customHeight="1">
      <c r="A123" s="292"/>
      <c r="B123" s="292"/>
      <c r="C123" s="293"/>
      <c r="D123" s="293"/>
      <c r="E123" s="292"/>
      <c r="F123" s="292"/>
      <c r="G123" s="293"/>
      <c r="H123" s="293"/>
      <c r="I123" s="292"/>
      <c r="J123" s="292"/>
      <c r="K123" s="293"/>
      <c r="L123" s="292"/>
      <c r="M123" s="292"/>
      <c r="N123" s="292"/>
      <c r="O123" s="292"/>
      <c r="P123" s="293"/>
      <c r="Q123" s="292"/>
      <c r="R123" s="292"/>
      <c r="S123" s="292"/>
      <c r="T123" s="292"/>
      <c r="U123" s="292"/>
      <c r="W123" s="283">
        <v>354</v>
      </c>
      <c r="X123" s="300" t="s">
        <v>427</v>
      </c>
      <c r="Y123" s="4"/>
    </row>
    <row r="124" spans="1:25" ht="12.9" customHeight="1">
      <c r="A124" s="292"/>
      <c r="B124" s="292"/>
      <c r="C124" s="293"/>
      <c r="D124" s="293"/>
      <c r="E124" s="292"/>
      <c r="F124" s="292"/>
      <c r="G124" s="293"/>
      <c r="H124" s="293"/>
      <c r="I124" s="292"/>
      <c r="J124" s="292"/>
      <c r="K124" s="293"/>
      <c r="L124" s="292"/>
      <c r="M124" s="292"/>
      <c r="N124" s="292"/>
      <c r="O124" s="292"/>
      <c r="P124" s="293"/>
      <c r="Q124" s="292"/>
      <c r="R124" s="292"/>
      <c r="S124" s="292"/>
      <c r="T124" s="292"/>
      <c r="U124" s="292"/>
      <c r="W124" s="283">
        <v>355</v>
      </c>
      <c r="X124" s="300" t="s">
        <v>428</v>
      </c>
      <c r="Y124" s="4"/>
    </row>
    <row r="125" spans="1:25" ht="12.9" customHeight="1">
      <c r="A125" s="292"/>
      <c r="B125" s="292"/>
      <c r="C125" s="293"/>
      <c r="D125" s="293"/>
      <c r="E125" s="292"/>
      <c r="F125" s="292"/>
      <c r="G125" s="293"/>
      <c r="H125" s="293"/>
      <c r="I125" s="292"/>
      <c r="J125" s="292"/>
      <c r="K125" s="293"/>
      <c r="L125" s="292"/>
      <c r="M125" s="292"/>
      <c r="N125" s="292"/>
      <c r="O125" s="292"/>
      <c r="P125" s="293"/>
      <c r="Q125" s="292"/>
      <c r="R125" s="292"/>
      <c r="S125" s="292"/>
      <c r="T125" s="292"/>
      <c r="U125" s="292"/>
      <c r="W125" s="283">
        <v>356</v>
      </c>
      <c r="X125" s="300" t="s">
        <v>429</v>
      </c>
      <c r="Y125" s="4"/>
    </row>
    <row r="126" spans="1:25" ht="12.9" customHeight="1">
      <c r="A126" s="292"/>
      <c r="B126" s="292"/>
      <c r="C126" s="293"/>
      <c r="D126" s="293"/>
      <c r="E126" s="292"/>
      <c r="F126" s="292"/>
      <c r="G126" s="293"/>
      <c r="H126" s="293"/>
      <c r="I126" s="292"/>
      <c r="J126" s="292"/>
      <c r="K126" s="293"/>
      <c r="L126" s="292"/>
      <c r="M126" s="292"/>
      <c r="N126" s="292"/>
      <c r="O126" s="292"/>
      <c r="P126" s="293"/>
      <c r="Q126" s="292"/>
      <c r="R126" s="292"/>
      <c r="S126" s="292"/>
      <c r="T126" s="292"/>
      <c r="U126" s="292"/>
      <c r="W126" s="283">
        <v>357</v>
      </c>
      <c r="X126" s="300" t="s">
        <v>430</v>
      </c>
      <c r="Y126" s="4"/>
    </row>
    <row r="127" spans="1:25" ht="12.9" customHeight="1">
      <c r="A127" s="292"/>
      <c r="B127" s="292"/>
      <c r="C127" s="293"/>
      <c r="D127" s="293"/>
      <c r="E127" s="292"/>
      <c r="F127" s="292"/>
      <c r="G127" s="293"/>
      <c r="H127" s="293"/>
      <c r="I127" s="292"/>
      <c r="J127" s="292"/>
      <c r="K127" s="293"/>
      <c r="L127" s="292"/>
      <c r="M127" s="292"/>
      <c r="N127" s="292"/>
      <c r="O127" s="292"/>
      <c r="P127" s="293"/>
      <c r="Q127" s="292"/>
      <c r="R127" s="292"/>
      <c r="S127" s="292"/>
      <c r="T127" s="292"/>
      <c r="U127" s="292"/>
      <c r="W127" s="283">
        <v>358</v>
      </c>
      <c r="X127" s="300" t="s">
        <v>431</v>
      </c>
      <c r="Y127" s="4"/>
    </row>
    <row r="128" spans="1:25" ht="12.9" customHeight="1">
      <c r="A128" s="292"/>
      <c r="B128" s="292"/>
      <c r="C128" s="293"/>
      <c r="D128" s="293"/>
      <c r="E128" s="292"/>
      <c r="F128" s="292"/>
      <c r="G128" s="293"/>
      <c r="H128" s="293"/>
      <c r="I128" s="292"/>
      <c r="J128" s="292"/>
      <c r="K128" s="293"/>
      <c r="L128" s="292"/>
      <c r="M128" s="292"/>
      <c r="N128" s="292"/>
      <c r="O128" s="292"/>
      <c r="P128" s="293"/>
      <c r="Q128" s="292"/>
      <c r="R128" s="292"/>
      <c r="S128" s="292"/>
      <c r="T128" s="292"/>
      <c r="U128" s="292"/>
      <c r="W128" s="283">
        <v>359</v>
      </c>
      <c r="X128" s="300" t="s">
        <v>432</v>
      </c>
      <c r="Y128" s="4"/>
    </row>
    <row r="129" spans="1:25" ht="12.9" customHeight="1">
      <c r="A129" s="292"/>
      <c r="B129" s="292"/>
      <c r="C129" s="293"/>
      <c r="D129" s="293"/>
      <c r="E129" s="292"/>
      <c r="F129" s="292"/>
      <c r="G129" s="293"/>
      <c r="H129" s="293"/>
      <c r="I129" s="292"/>
      <c r="J129" s="292"/>
      <c r="K129" s="293"/>
      <c r="L129" s="292"/>
      <c r="M129" s="292"/>
      <c r="N129" s="292"/>
      <c r="O129" s="292"/>
      <c r="P129" s="293"/>
      <c r="Q129" s="292"/>
      <c r="R129" s="292"/>
      <c r="S129" s="292"/>
      <c r="T129" s="292"/>
      <c r="U129" s="292"/>
      <c r="W129" s="283">
        <v>360</v>
      </c>
      <c r="X129" s="300" t="s">
        <v>433</v>
      </c>
      <c r="Y129" s="4"/>
    </row>
    <row r="130" spans="1:25" ht="12.9" customHeight="1">
      <c r="A130" s="292"/>
      <c r="B130" s="292"/>
      <c r="C130" s="293"/>
      <c r="D130" s="293"/>
      <c r="E130" s="292"/>
      <c r="F130" s="292"/>
      <c r="G130" s="293"/>
      <c r="H130" s="293"/>
      <c r="I130" s="292"/>
      <c r="J130" s="292"/>
      <c r="K130" s="293"/>
      <c r="L130" s="292"/>
      <c r="M130" s="292"/>
      <c r="N130" s="292"/>
      <c r="O130" s="292"/>
      <c r="P130" s="293"/>
      <c r="Q130" s="292"/>
      <c r="R130" s="292"/>
      <c r="S130" s="292"/>
      <c r="T130" s="292"/>
      <c r="U130" s="292"/>
      <c r="W130" s="283">
        <v>361</v>
      </c>
      <c r="X130" s="300" t="s">
        <v>434</v>
      </c>
      <c r="Y130" s="4"/>
    </row>
    <row r="131" spans="1:25" ht="12.9" customHeight="1">
      <c r="A131" s="292"/>
      <c r="B131" s="292"/>
      <c r="C131" s="293"/>
      <c r="D131" s="293"/>
      <c r="E131" s="292"/>
      <c r="F131" s="292"/>
      <c r="G131" s="293"/>
      <c r="H131" s="293"/>
      <c r="I131" s="292"/>
      <c r="J131" s="292"/>
      <c r="K131" s="293"/>
      <c r="L131" s="292"/>
      <c r="M131" s="292"/>
      <c r="N131" s="292"/>
      <c r="O131" s="292"/>
      <c r="P131" s="293"/>
      <c r="Q131" s="292"/>
      <c r="R131" s="292"/>
      <c r="S131" s="292"/>
      <c r="T131" s="292"/>
      <c r="U131" s="292"/>
      <c r="W131" s="283">
        <v>362</v>
      </c>
      <c r="X131" s="300" t="s">
        <v>435</v>
      </c>
      <c r="Y131" s="4"/>
    </row>
    <row r="132" spans="1:25" ht="12.9" customHeight="1">
      <c r="A132" s="292"/>
      <c r="B132" s="292"/>
      <c r="C132" s="293"/>
      <c r="D132" s="293"/>
      <c r="E132" s="292"/>
      <c r="F132" s="292"/>
      <c r="G132" s="293"/>
      <c r="H132" s="293"/>
      <c r="I132" s="292"/>
      <c r="J132" s="292"/>
      <c r="K132" s="293"/>
      <c r="L132" s="292"/>
      <c r="M132" s="292"/>
      <c r="N132" s="292"/>
      <c r="O132" s="292"/>
      <c r="P132" s="293"/>
      <c r="Q132" s="292"/>
      <c r="R132" s="292"/>
      <c r="S132" s="292"/>
      <c r="T132" s="292"/>
      <c r="U132" s="292"/>
      <c r="W132" s="283">
        <v>363</v>
      </c>
      <c r="X132" s="300" t="s">
        <v>436</v>
      </c>
      <c r="Y132" s="4"/>
    </row>
    <row r="133" spans="1:25" ht="12.9" customHeight="1">
      <c r="A133" s="292"/>
      <c r="B133" s="292"/>
      <c r="C133" s="293"/>
      <c r="D133" s="293"/>
      <c r="E133" s="292"/>
      <c r="F133" s="292"/>
      <c r="G133" s="293"/>
      <c r="H133" s="293"/>
      <c r="I133" s="292"/>
      <c r="J133" s="292"/>
      <c r="K133" s="293"/>
      <c r="L133" s="292"/>
      <c r="M133" s="292"/>
      <c r="N133" s="292"/>
      <c r="O133" s="292"/>
      <c r="P133" s="293"/>
      <c r="Q133" s="292"/>
      <c r="R133" s="292"/>
      <c r="S133" s="292"/>
      <c r="T133" s="292"/>
      <c r="U133" s="292"/>
      <c r="W133" s="283">
        <v>364</v>
      </c>
      <c r="X133" s="300" t="s">
        <v>437</v>
      </c>
      <c r="Y133" s="4"/>
    </row>
    <row r="134" spans="1:25" ht="12.9" customHeight="1">
      <c r="A134" s="292"/>
      <c r="B134" s="292"/>
      <c r="C134" s="293"/>
      <c r="D134" s="293"/>
      <c r="E134" s="292"/>
      <c r="F134" s="292"/>
      <c r="G134" s="293"/>
      <c r="H134" s="293"/>
      <c r="I134" s="292"/>
      <c r="J134" s="292"/>
      <c r="K134" s="293"/>
      <c r="L134" s="292"/>
      <c r="M134" s="292"/>
      <c r="N134" s="292"/>
      <c r="O134" s="292"/>
      <c r="P134" s="293"/>
      <c r="Q134" s="292"/>
      <c r="R134" s="292"/>
      <c r="S134" s="292"/>
      <c r="T134" s="292"/>
      <c r="U134" s="292"/>
      <c r="W134" s="283">
        <v>365</v>
      </c>
      <c r="X134" s="300" t="s">
        <v>438</v>
      </c>
      <c r="Y134" s="4"/>
    </row>
    <row r="135" spans="1:25" ht="12.9" customHeight="1">
      <c r="A135" s="292"/>
      <c r="B135" s="292"/>
      <c r="C135" s="293"/>
      <c r="D135" s="293"/>
      <c r="E135" s="292"/>
      <c r="F135" s="292"/>
      <c r="G135" s="293"/>
      <c r="H135" s="293"/>
      <c r="I135" s="292"/>
      <c r="J135" s="292"/>
      <c r="K135" s="293"/>
      <c r="L135" s="292"/>
      <c r="M135" s="292"/>
      <c r="N135" s="292"/>
      <c r="O135" s="292"/>
      <c r="P135" s="293"/>
      <c r="Q135" s="292"/>
      <c r="R135" s="292"/>
      <c r="S135" s="292"/>
      <c r="T135" s="292"/>
      <c r="U135" s="292"/>
      <c r="W135" s="283">
        <v>366</v>
      </c>
      <c r="X135" s="300" t="s">
        <v>439</v>
      </c>
      <c r="Y135" s="4"/>
    </row>
    <row r="136" spans="1:25" ht="12.9" customHeight="1">
      <c r="A136" s="292"/>
      <c r="B136" s="292"/>
      <c r="C136" s="293"/>
      <c r="D136" s="293"/>
      <c r="E136" s="292"/>
      <c r="F136" s="292"/>
      <c r="G136" s="293"/>
      <c r="H136" s="293"/>
      <c r="I136" s="292"/>
      <c r="J136" s="292"/>
      <c r="K136" s="293"/>
      <c r="L136" s="292"/>
      <c r="M136" s="292"/>
      <c r="N136" s="292"/>
      <c r="O136" s="292"/>
      <c r="P136" s="293"/>
      <c r="Q136" s="292"/>
      <c r="R136" s="292"/>
      <c r="S136" s="292"/>
      <c r="T136" s="292"/>
      <c r="U136" s="292"/>
      <c r="W136" s="283">
        <v>367</v>
      </c>
      <c r="X136" s="300" t="s">
        <v>440</v>
      </c>
      <c r="Y136" s="4"/>
    </row>
    <row r="137" spans="1:25" ht="12.9" customHeight="1">
      <c r="A137" s="292"/>
      <c r="B137" s="292"/>
      <c r="C137" s="293"/>
      <c r="D137" s="293"/>
      <c r="E137" s="292"/>
      <c r="F137" s="292"/>
      <c r="G137" s="293"/>
      <c r="H137" s="293"/>
      <c r="I137" s="292"/>
      <c r="J137" s="292"/>
      <c r="K137" s="293"/>
      <c r="L137" s="292"/>
      <c r="M137" s="292"/>
      <c r="N137" s="292"/>
      <c r="O137" s="292"/>
      <c r="P137" s="293"/>
      <c r="Q137" s="292"/>
      <c r="R137" s="292"/>
      <c r="S137" s="292"/>
      <c r="T137" s="292"/>
      <c r="U137" s="292"/>
      <c r="W137" s="283">
        <v>368</v>
      </c>
      <c r="X137" s="300" t="s">
        <v>441</v>
      </c>
      <c r="Y137" s="4"/>
    </row>
    <row r="138" spans="1:25" ht="12.9" customHeight="1">
      <c r="A138" s="292"/>
      <c r="B138" s="292"/>
      <c r="C138" s="293"/>
      <c r="D138" s="293"/>
      <c r="E138" s="292"/>
      <c r="F138" s="292"/>
      <c r="G138" s="293"/>
      <c r="H138" s="293"/>
      <c r="I138" s="292"/>
      <c r="J138" s="292"/>
      <c r="K138" s="293"/>
      <c r="L138" s="292"/>
      <c r="M138" s="292"/>
      <c r="N138" s="292"/>
      <c r="O138" s="292"/>
      <c r="P138" s="293"/>
      <c r="Q138" s="292"/>
      <c r="R138" s="292"/>
      <c r="S138" s="292"/>
      <c r="T138" s="292"/>
      <c r="U138" s="292"/>
      <c r="W138" s="283">
        <v>369</v>
      </c>
      <c r="X138" s="300" t="s">
        <v>442</v>
      </c>
      <c r="Y138" s="4"/>
    </row>
    <row r="139" spans="1:25" ht="12.9" customHeight="1">
      <c r="A139" s="292"/>
      <c r="B139" s="292"/>
      <c r="C139" s="293"/>
      <c r="D139" s="293"/>
      <c r="E139" s="292"/>
      <c r="F139" s="292"/>
      <c r="G139" s="293"/>
      <c r="H139" s="293"/>
      <c r="I139" s="292"/>
      <c r="J139" s="292"/>
      <c r="K139" s="293"/>
      <c r="L139" s="292"/>
      <c r="M139" s="292"/>
      <c r="N139" s="292"/>
      <c r="O139" s="292"/>
      <c r="P139" s="293"/>
      <c r="Q139" s="292"/>
      <c r="R139" s="292"/>
      <c r="S139" s="292"/>
      <c r="T139" s="292"/>
      <c r="U139" s="292"/>
      <c r="W139" s="283">
        <v>370</v>
      </c>
      <c r="X139" s="300" t="s">
        <v>443</v>
      </c>
      <c r="Y139" s="4"/>
    </row>
    <row r="140" spans="1:25" ht="12.9" customHeight="1">
      <c r="A140" s="292"/>
      <c r="B140" s="292"/>
      <c r="C140" s="293"/>
      <c r="D140" s="293"/>
      <c r="E140" s="292"/>
      <c r="F140" s="292"/>
      <c r="G140" s="293"/>
      <c r="H140" s="293"/>
      <c r="I140" s="292"/>
      <c r="J140" s="292"/>
      <c r="K140" s="293"/>
      <c r="L140" s="292"/>
      <c r="M140" s="292"/>
      <c r="N140" s="292"/>
      <c r="O140" s="292"/>
      <c r="P140" s="293"/>
      <c r="Q140" s="292"/>
      <c r="R140" s="292"/>
      <c r="S140" s="292"/>
      <c r="T140" s="292"/>
      <c r="U140" s="292"/>
      <c r="W140" s="283">
        <v>371</v>
      </c>
      <c r="X140" s="300" t="s">
        <v>444</v>
      </c>
      <c r="Y140" s="4"/>
    </row>
    <row r="141" spans="1:25" ht="12.9" customHeight="1">
      <c r="A141" s="292"/>
      <c r="B141" s="292"/>
      <c r="C141" s="293"/>
      <c r="D141" s="293"/>
      <c r="E141" s="292"/>
      <c r="F141" s="292"/>
      <c r="G141" s="293"/>
      <c r="H141" s="293"/>
      <c r="I141" s="292"/>
      <c r="J141" s="292"/>
      <c r="K141" s="293"/>
      <c r="L141" s="292"/>
      <c r="M141" s="292"/>
      <c r="N141" s="292"/>
      <c r="O141" s="292"/>
      <c r="P141" s="293"/>
      <c r="Q141" s="292"/>
      <c r="R141" s="292"/>
      <c r="S141" s="292"/>
      <c r="T141" s="292"/>
      <c r="U141" s="292"/>
      <c r="W141" s="283">
        <v>372</v>
      </c>
      <c r="X141" s="300" t="s">
        <v>445</v>
      </c>
      <c r="Y141" s="4"/>
    </row>
    <row r="142" spans="1:25" ht="12.9" customHeight="1">
      <c r="A142" s="292"/>
      <c r="B142" s="292"/>
      <c r="C142" s="293"/>
      <c r="D142" s="293"/>
      <c r="E142" s="292"/>
      <c r="F142" s="292"/>
      <c r="G142" s="293"/>
      <c r="H142" s="293"/>
      <c r="I142" s="292"/>
      <c r="J142" s="292"/>
      <c r="K142" s="293"/>
      <c r="L142" s="292"/>
      <c r="M142" s="292"/>
      <c r="N142" s="292"/>
      <c r="O142" s="292"/>
      <c r="P142" s="293"/>
      <c r="Q142" s="292"/>
      <c r="R142" s="292"/>
      <c r="S142" s="292"/>
      <c r="T142" s="292"/>
      <c r="U142" s="292"/>
      <c r="W142" s="283">
        <v>373</v>
      </c>
      <c r="X142" s="300" t="s">
        <v>446</v>
      </c>
      <c r="Y142" s="4"/>
    </row>
    <row r="143" spans="1:25" ht="12.9" customHeight="1">
      <c r="A143" s="292"/>
      <c r="B143" s="292"/>
      <c r="C143" s="293"/>
      <c r="D143" s="293"/>
      <c r="E143" s="292"/>
      <c r="F143" s="292"/>
      <c r="G143" s="293"/>
      <c r="H143" s="293"/>
      <c r="I143" s="292"/>
      <c r="J143" s="292"/>
      <c r="K143" s="293"/>
      <c r="L143" s="292"/>
      <c r="M143" s="292"/>
      <c r="N143" s="292"/>
      <c r="O143" s="292"/>
      <c r="P143" s="293"/>
      <c r="Q143" s="292"/>
      <c r="R143" s="292"/>
      <c r="S143" s="292"/>
      <c r="T143" s="292"/>
      <c r="U143" s="292"/>
      <c r="W143" s="283">
        <v>374</v>
      </c>
      <c r="X143" s="300" t="s">
        <v>447</v>
      </c>
      <c r="Y143" s="4"/>
    </row>
    <row r="144" spans="1:25" ht="12.9" customHeight="1">
      <c r="A144" s="292"/>
      <c r="B144" s="292"/>
      <c r="C144" s="293"/>
      <c r="D144" s="293"/>
      <c r="E144" s="292"/>
      <c r="F144" s="292"/>
      <c r="G144" s="293"/>
      <c r="H144" s="293"/>
      <c r="I144" s="292"/>
      <c r="J144" s="292"/>
      <c r="K144" s="293"/>
      <c r="L144" s="292"/>
      <c r="M144" s="292"/>
      <c r="N144" s="292"/>
      <c r="O144" s="292"/>
      <c r="P144" s="293"/>
      <c r="Q144" s="292"/>
      <c r="R144" s="292"/>
      <c r="S144" s="292"/>
      <c r="T144" s="292"/>
      <c r="U144" s="292"/>
      <c r="W144" s="283">
        <v>375</v>
      </c>
      <c r="X144" s="300" t="s">
        <v>448</v>
      </c>
      <c r="Y144" s="4"/>
    </row>
    <row r="145" spans="1:25" ht="12.9" customHeight="1">
      <c r="A145" s="292"/>
      <c r="B145" s="292"/>
      <c r="C145" s="293"/>
      <c r="D145" s="293"/>
      <c r="E145" s="292"/>
      <c r="F145" s="292"/>
      <c r="G145" s="293"/>
      <c r="H145" s="293"/>
      <c r="I145" s="292"/>
      <c r="J145" s="292"/>
      <c r="K145" s="293"/>
      <c r="L145" s="292"/>
      <c r="M145" s="292"/>
      <c r="N145" s="292"/>
      <c r="O145" s="292"/>
      <c r="P145" s="293"/>
      <c r="Q145" s="292"/>
      <c r="R145" s="292"/>
      <c r="S145" s="292"/>
      <c r="T145" s="292"/>
      <c r="U145" s="292"/>
      <c r="W145" s="283">
        <v>376</v>
      </c>
      <c r="X145" s="300" t="s">
        <v>449</v>
      </c>
      <c r="Y145" s="4"/>
    </row>
    <row r="146" spans="1:25" ht="12.9" customHeight="1">
      <c r="A146" s="292"/>
      <c r="B146" s="292"/>
      <c r="C146" s="293"/>
      <c r="D146" s="293"/>
      <c r="E146" s="292"/>
      <c r="F146" s="292"/>
      <c r="G146" s="293"/>
      <c r="H146" s="293"/>
      <c r="I146" s="292"/>
      <c r="J146" s="292"/>
      <c r="K146" s="293"/>
      <c r="L146" s="292"/>
      <c r="M146" s="292"/>
      <c r="N146" s="292"/>
      <c r="O146" s="292"/>
      <c r="P146" s="293"/>
      <c r="Q146" s="292"/>
      <c r="R146" s="292"/>
      <c r="S146" s="292"/>
      <c r="T146" s="292"/>
      <c r="U146" s="292"/>
      <c r="W146" s="283">
        <v>377</v>
      </c>
      <c r="X146" s="300" t="s">
        <v>450</v>
      </c>
      <c r="Y146" s="4"/>
    </row>
    <row r="147" spans="1:25" ht="12.9" customHeight="1">
      <c r="A147" s="292"/>
      <c r="B147" s="292"/>
      <c r="C147" s="293"/>
      <c r="D147" s="293"/>
      <c r="E147" s="292"/>
      <c r="F147" s="292"/>
      <c r="G147" s="293"/>
      <c r="H147" s="293"/>
      <c r="I147" s="292"/>
      <c r="J147" s="292"/>
      <c r="K147" s="293"/>
      <c r="L147" s="292"/>
      <c r="M147" s="292"/>
      <c r="N147" s="292"/>
      <c r="O147" s="292"/>
      <c r="P147" s="293"/>
      <c r="Q147" s="292"/>
      <c r="R147" s="292"/>
      <c r="S147" s="292"/>
      <c r="T147" s="292"/>
      <c r="U147" s="292"/>
      <c r="W147" s="283">
        <v>378</v>
      </c>
      <c r="X147" s="300" t="s">
        <v>451</v>
      </c>
      <c r="Y147" s="4"/>
    </row>
    <row r="148" spans="1:25" ht="12.9" customHeight="1">
      <c r="A148" s="292"/>
      <c r="B148" s="292"/>
      <c r="C148" s="293"/>
      <c r="D148" s="293"/>
      <c r="E148" s="292"/>
      <c r="F148" s="292"/>
      <c r="G148" s="293"/>
      <c r="H148" s="293"/>
      <c r="I148" s="292"/>
      <c r="J148" s="292"/>
      <c r="K148" s="293"/>
      <c r="L148" s="292"/>
      <c r="M148" s="292"/>
      <c r="N148" s="292"/>
      <c r="O148" s="292"/>
      <c r="P148" s="293"/>
      <c r="Q148" s="292"/>
      <c r="R148" s="292"/>
      <c r="S148" s="292"/>
      <c r="T148" s="292"/>
      <c r="U148" s="292"/>
      <c r="W148" s="283">
        <v>379</v>
      </c>
      <c r="X148" s="300" t="s">
        <v>452</v>
      </c>
      <c r="Y148" s="4"/>
    </row>
    <row r="149" spans="1:25" ht="12.9" customHeight="1" thickBot="1">
      <c r="A149" s="292"/>
      <c r="B149" s="292"/>
      <c r="C149" s="293"/>
      <c r="D149" s="293"/>
      <c r="E149" s="292"/>
      <c r="F149" s="292"/>
      <c r="G149" s="293"/>
      <c r="H149" s="293"/>
      <c r="I149" s="292"/>
      <c r="J149" s="292"/>
      <c r="K149" s="293"/>
      <c r="L149" s="292"/>
      <c r="M149" s="292"/>
      <c r="N149" s="292"/>
      <c r="O149" s="292"/>
      <c r="P149" s="293"/>
      <c r="Q149" s="292"/>
      <c r="R149" s="292"/>
      <c r="S149" s="292"/>
      <c r="T149" s="292"/>
      <c r="U149" s="292"/>
      <c r="W149" s="283">
        <v>380</v>
      </c>
      <c r="X149" s="300" t="s">
        <v>453</v>
      </c>
      <c r="Y149" s="4"/>
    </row>
    <row r="150" spans="1:25" ht="12.9" customHeight="1" thickBot="1">
      <c r="A150" s="292"/>
      <c r="B150" s="292"/>
      <c r="C150" s="293"/>
      <c r="D150" s="293"/>
      <c r="E150" s="292"/>
      <c r="F150" s="292"/>
      <c r="G150" s="293"/>
      <c r="H150" s="293"/>
      <c r="I150" s="292"/>
      <c r="J150" s="292"/>
      <c r="K150" s="293"/>
      <c r="L150" s="292"/>
      <c r="M150" s="292"/>
      <c r="N150" s="292"/>
      <c r="O150" s="292"/>
      <c r="P150" s="293"/>
      <c r="Q150" s="292"/>
      <c r="R150" s="292"/>
      <c r="S150" s="292"/>
      <c r="T150" s="292"/>
      <c r="U150" s="292"/>
      <c r="W150" s="308" t="str">
        <f>IF(競技者データ入力シート!S2="","",競技者データ入力シート!S2)</f>
        <v/>
      </c>
      <c r="X150" s="281" t="str">
        <f>IF('大会申込一覧表(印刷して提出)'!P6="","",'大会申込一覧表(印刷して提出)'!P6)</f>
        <v/>
      </c>
      <c r="Y150" s="4"/>
    </row>
    <row r="151" spans="1:25" ht="12.9" customHeight="1">
      <c r="A151" s="292"/>
      <c r="B151" s="292"/>
      <c r="C151" s="293"/>
      <c r="D151" s="293"/>
      <c r="E151" s="292"/>
      <c r="F151" s="292"/>
      <c r="G151" s="293"/>
      <c r="H151" s="293"/>
      <c r="I151" s="292"/>
      <c r="J151" s="292"/>
      <c r="K151" s="293"/>
      <c r="L151" s="292"/>
      <c r="M151" s="292"/>
      <c r="N151" s="292"/>
      <c r="O151" s="292"/>
      <c r="P151" s="293"/>
      <c r="Q151" s="292"/>
      <c r="R151" s="292"/>
      <c r="S151" s="292"/>
      <c r="T151" s="292"/>
      <c r="U151" s="292"/>
      <c r="W151" s="283"/>
      <c r="X151" s="281"/>
      <c r="Y151" s="4"/>
    </row>
    <row r="152" spans="1:25" ht="12.9" customHeight="1">
      <c r="A152" s="295"/>
      <c r="B152" s="295"/>
      <c r="C152" s="293"/>
      <c r="D152" s="293"/>
      <c r="E152" s="295"/>
      <c r="F152" s="295"/>
      <c r="G152" s="293"/>
      <c r="H152" s="293"/>
      <c r="I152" s="292"/>
      <c r="J152" s="292"/>
      <c r="K152" s="293"/>
      <c r="L152" s="292"/>
      <c r="M152" s="292"/>
      <c r="N152" s="292"/>
      <c r="O152" s="292"/>
      <c r="P152" s="293"/>
      <c r="Q152" s="292"/>
      <c r="R152" s="292"/>
      <c r="S152" s="292"/>
      <c r="T152" s="292"/>
      <c r="U152" s="292"/>
      <c r="W152" s="283"/>
      <c r="X152" s="281"/>
      <c r="Y152" s="4"/>
    </row>
    <row r="153" spans="1:25" ht="12.9" customHeight="1">
      <c r="A153" s="295"/>
      <c r="B153" s="295"/>
      <c r="C153" s="293"/>
      <c r="D153" s="293"/>
      <c r="E153" s="295"/>
      <c r="F153" s="295"/>
      <c r="G153" s="293"/>
      <c r="H153" s="293"/>
      <c r="I153" s="292"/>
      <c r="J153" s="292"/>
      <c r="K153" s="293"/>
      <c r="L153" s="292"/>
      <c r="M153" s="292"/>
      <c r="N153" s="292"/>
      <c r="O153" s="292"/>
      <c r="P153" s="293"/>
      <c r="Q153" s="292"/>
      <c r="R153" s="292"/>
      <c r="S153" s="292"/>
      <c r="T153" s="292"/>
      <c r="U153" s="292"/>
      <c r="W153" s="283"/>
      <c r="X153" s="281"/>
      <c r="Y153" s="4"/>
    </row>
    <row r="154" spans="1:25" ht="12.9" customHeight="1">
      <c r="A154" s="295"/>
      <c r="B154" s="295"/>
      <c r="C154" s="293"/>
      <c r="D154" s="293"/>
      <c r="E154" s="295"/>
      <c r="F154" s="295"/>
      <c r="G154" s="293"/>
      <c r="H154" s="293"/>
      <c r="I154" s="292"/>
      <c r="J154" s="292"/>
      <c r="K154" s="293"/>
      <c r="L154" s="292"/>
      <c r="M154" s="292"/>
      <c r="N154" s="292"/>
      <c r="O154" s="292"/>
      <c r="P154" s="293"/>
      <c r="Q154" s="292"/>
      <c r="R154" s="292"/>
      <c r="S154" s="292"/>
      <c r="T154" s="292"/>
      <c r="U154" s="292"/>
      <c r="W154" s="283"/>
      <c r="X154" s="281"/>
      <c r="Y154" s="4"/>
    </row>
    <row r="155" spans="1:25" ht="12.9" customHeight="1">
      <c r="A155" s="295"/>
      <c r="B155" s="295"/>
      <c r="C155" s="293"/>
      <c r="D155" s="293"/>
      <c r="E155" s="295"/>
      <c r="F155" s="295"/>
      <c r="G155" s="293"/>
      <c r="H155" s="293"/>
      <c r="I155" s="292"/>
      <c r="J155" s="292"/>
      <c r="K155" s="293"/>
      <c r="L155" s="292"/>
      <c r="M155" s="292"/>
      <c r="N155" s="292"/>
      <c r="O155" s="292"/>
      <c r="P155" s="293"/>
      <c r="Q155" s="292"/>
      <c r="R155" s="292"/>
      <c r="S155" s="292"/>
      <c r="T155" s="292"/>
      <c r="U155" s="292"/>
      <c r="W155" s="283"/>
      <c r="X155" s="281"/>
      <c r="Y155" s="4"/>
    </row>
    <row r="156" spans="1:25" ht="12.9" customHeight="1">
      <c r="A156" s="295"/>
      <c r="B156" s="295"/>
      <c r="C156" s="293"/>
      <c r="D156" s="293"/>
      <c r="E156" s="295"/>
      <c r="F156" s="295"/>
      <c r="G156" s="293"/>
      <c r="H156" s="293"/>
      <c r="I156" s="292"/>
      <c r="J156" s="292"/>
      <c r="K156" s="293"/>
      <c r="L156" s="292"/>
      <c r="M156" s="292"/>
      <c r="N156" s="292"/>
      <c r="O156" s="292"/>
      <c r="P156" s="293"/>
      <c r="Q156" s="292"/>
      <c r="R156" s="292"/>
      <c r="S156" s="292"/>
      <c r="T156" s="292"/>
      <c r="U156" s="292"/>
      <c r="W156" s="283"/>
      <c r="X156" s="281"/>
      <c r="Y156" s="4"/>
    </row>
    <row r="157" spans="1:25" ht="12.9" customHeight="1">
      <c r="A157" s="295"/>
      <c r="B157" s="295"/>
      <c r="C157" s="293"/>
      <c r="D157" s="293"/>
      <c r="E157" s="295"/>
      <c r="F157" s="295"/>
      <c r="G157" s="293"/>
      <c r="H157" s="293"/>
      <c r="I157" s="292"/>
      <c r="J157" s="292"/>
      <c r="K157" s="293"/>
      <c r="L157" s="292"/>
      <c r="M157" s="292"/>
      <c r="N157" s="292"/>
      <c r="O157" s="292"/>
      <c r="P157" s="293"/>
      <c r="Q157" s="292"/>
      <c r="R157" s="292"/>
      <c r="S157" s="292"/>
      <c r="T157" s="292"/>
      <c r="U157" s="292"/>
      <c r="W157" s="283"/>
      <c r="X157" s="281"/>
      <c r="Y157" s="4"/>
    </row>
    <row r="158" spans="1:25" ht="12.9" customHeight="1">
      <c r="A158" s="295"/>
      <c r="B158" s="295"/>
      <c r="C158" s="293"/>
      <c r="D158" s="293"/>
      <c r="E158" s="295"/>
      <c r="F158" s="295"/>
      <c r="G158" s="293"/>
      <c r="H158" s="293"/>
      <c r="I158" s="292"/>
      <c r="J158" s="292"/>
      <c r="K158" s="293"/>
      <c r="L158" s="292"/>
      <c r="M158" s="292"/>
      <c r="N158" s="292"/>
      <c r="O158" s="292"/>
      <c r="P158" s="293"/>
      <c r="Q158" s="292"/>
      <c r="R158" s="292"/>
      <c r="S158" s="292"/>
      <c r="T158" s="292"/>
      <c r="U158" s="292"/>
      <c r="W158" s="283"/>
      <c r="X158" s="281"/>
      <c r="Y158" s="4"/>
    </row>
    <row r="159" spans="1:25" ht="12.9" customHeight="1">
      <c r="A159" s="295"/>
      <c r="B159" s="295"/>
      <c r="C159" s="293"/>
      <c r="D159" s="293"/>
      <c r="E159" s="295"/>
      <c r="F159" s="295"/>
      <c r="G159" s="293"/>
      <c r="H159" s="293"/>
      <c r="I159" s="292"/>
      <c r="J159" s="292"/>
      <c r="K159" s="293"/>
      <c r="L159" s="292"/>
      <c r="M159" s="292"/>
      <c r="N159" s="292"/>
      <c r="O159" s="292"/>
      <c r="P159" s="293"/>
      <c r="Q159" s="292"/>
      <c r="R159" s="292"/>
      <c r="S159" s="292"/>
      <c r="T159" s="292"/>
      <c r="U159" s="292"/>
      <c r="W159" s="283"/>
      <c r="X159" s="281"/>
      <c r="Y159" s="4"/>
    </row>
    <row r="160" spans="1:25" ht="12.9" customHeight="1">
      <c r="A160" s="295"/>
      <c r="B160" s="295"/>
      <c r="C160" s="293"/>
      <c r="D160" s="293"/>
      <c r="E160" s="295"/>
      <c r="F160" s="295"/>
      <c r="G160" s="293"/>
      <c r="H160" s="293"/>
      <c r="I160" s="292"/>
      <c r="J160" s="292"/>
      <c r="K160" s="293"/>
      <c r="L160" s="292"/>
      <c r="M160" s="292"/>
      <c r="N160" s="292"/>
      <c r="O160" s="292"/>
      <c r="P160" s="293"/>
      <c r="Q160" s="292"/>
      <c r="R160" s="292"/>
      <c r="S160" s="292"/>
      <c r="T160" s="292"/>
      <c r="U160" s="292"/>
      <c r="W160" s="283"/>
      <c r="X160" s="281"/>
      <c r="Y160" s="4"/>
    </row>
    <row r="161" spans="1:25" ht="12.9" customHeight="1">
      <c r="A161" s="295"/>
      <c r="B161" s="295"/>
      <c r="C161" s="293"/>
      <c r="D161" s="293"/>
      <c r="E161" s="295"/>
      <c r="F161" s="295"/>
      <c r="G161" s="293"/>
      <c r="H161" s="293"/>
      <c r="I161" s="292"/>
      <c r="J161" s="292"/>
      <c r="K161" s="293"/>
      <c r="L161" s="292"/>
      <c r="M161" s="292"/>
      <c r="N161" s="292"/>
      <c r="O161" s="292"/>
      <c r="P161" s="293"/>
      <c r="Q161" s="292"/>
      <c r="R161" s="292"/>
      <c r="S161" s="292"/>
      <c r="T161" s="292"/>
      <c r="U161" s="292"/>
      <c r="W161" s="283"/>
      <c r="X161" s="281"/>
      <c r="Y161" s="4"/>
    </row>
    <row r="162" spans="1:25" ht="12.9" customHeight="1">
      <c r="A162" s="295"/>
      <c r="B162" s="295"/>
      <c r="C162" s="293"/>
      <c r="D162" s="293"/>
      <c r="E162" s="295"/>
      <c r="F162" s="295"/>
      <c r="G162" s="293"/>
      <c r="H162" s="293"/>
      <c r="I162" s="292"/>
      <c r="J162" s="292"/>
      <c r="K162" s="293"/>
      <c r="L162" s="292"/>
      <c r="M162" s="292"/>
      <c r="N162" s="292"/>
      <c r="O162" s="292"/>
      <c r="P162" s="293"/>
      <c r="Q162" s="292"/>
      <c r="R162" s="292"/>
      <c r="S162" s="292"/>
      <c r="T162" s="292"/>
      <c r="U162" s="292"/>
      <c r="W162" s="283"/>
      <c r="X162" s="281"/>
      <c r="Y162" s="4"/>
    </row>
    <row r="163" spans="1:25" ht="12.9" customHeight="1">
      <c r="A163" s="295"/>
      <c r="B163" s="295"/>
      <c r="C163" s="293"/>
      <c r="D163" s="293"/>
      <c r="E163" s="295"/>
      <c r="F163" s="295"/>
      <c r="G163" s="293"/>
      <c r="H163" s="293"/>
      <c r="I163" s="292"/>
      <c r="J163" s="292"/>
      <c r="K163" s="293"/>
      <c r="L163" s="292"/>
      <c r="M163" s="292"/>
      <c r="N163" s="292"/>
      <c r="O163" s="292"/>
      <c r="P163" s="293"/>
      <c r="Q163" s="292"/>
      <c r="R163" s="292"/>
      <c r="S163" s="292"/>
      <c r="T163" s="292"/>
      <c r="U163" s="292"/>
      <c r="W163" s="283"/>
      <c r="X163" s="281"/>
      <c r="Y163" s="4"/>
    </row>
    <row r="164" spans="1:25" ht="12.9" customHeight="1">
      <c r="A164" s="295"/>
      <c r="B164" s="295"/>
      <c r="C164" s="293"/>
      <c r="D164" s="293"/>
      <c r="E164" s="295"/>
      <c r="F164" s="295"/>
      <c r="G164" s="293"/>
      <c r="H164" s="293"/>
      <c r="I164" s="292"/>
      <c r="J164" s="292"/>
      <c r="K164" s="293"/>
      <c r="L164" s="292"/>
      <c r="M164" s="292"/>
      <c r="N164" s="292"/>
      <c r="O164" s="292"/>
      <c r="P164" s="293"/>
      <c r="Q164" s="292"/>
      <c r="R164" s="292"/>
      <c r="S164" s="292"/>
      <c r="T164" s="292"/>
      <c r="U164" s="292"/>
      <c r="W164" s="283"/>
      <c r="X164" s="281"/>
      <c r="Y164" s="4"/>
    </row>
    <row r="165" spans="1:25" ht="12.9" customHeight="1">
      <c r="A165" s="295"/>
      <c r="B165" s="295"/>
      <c r="C165" s="293"/>
      <c r="D165" s="293"/>
      <c r="E165" s="295"/>
      <c r="F165" s="295"/>
      <c r="G165" s="293"/>
      <c r="H165" s="293"/>
      <c r="I165" s="292"/>
      <c r="J165" s="292"/>
      <c r="K165" s="293"/>
      <c r="L165" s="292"/>
      <c r="M165" s="292"/>
      <c r="N165" s="292"/>
      <c r="O165" s="292"/>
      <c r="P165" s="293"/>
      <c r="Q165" s="292"/>
      <c r="R165" s="292"/>
      <c r="S165" s="292"/>
      <c r="T165" s="292"/>
      <c r="U165" s="292"/>
      <c r="W165" s="283"/>
      <c r="X165" s="281"/>
      <c r="Y165" s="4"/>
    </row>
    <row r="166" spans="1:25" ht="12.9" customHeight="1">
      <c r="A166" s="295"/>
      <c r="B166" s="295"/>
      <c r="C166" s="293"/>
      <c r="D166" s="293"/>
      <c r="E166" s="295"/>
      <c r="F166" s="295"/>
      <c r="G166" s="293"/>
      <c r="H166" s="293"/>
      <c r="I166" s="292"/>
      <c r="J166" s="292"/>
      <c r="K166" s="293"/>
      <c r="L166" s="292"/>
      <c r="M166" s="292"/>
      <c r="N166" s="292"/>
      <c r="O166" s="292"/>
      <c r="P166" s="293"/>
      <c r="Q166" s="292"/>
      <c r="R166" s="292"/>
      <c r="S166" s="292"/>
      <c r="T166" s="292"/>
      <c r="U166" s="292"/>
      <c r="W166" s="283"/>
      <c r="X166" s="281"/>
      <c r="Y166" s="4"/>
    </row>
    <row r="167" spans="1:25" ht="12.9" customHeight="1">
      <c r="A167" s="295"/>
      <c r="B167" s="295"/>
      <c r="C167" s="293"/>
      <c r="D167" s="293"/>
      <c r="E167" s="295"/>
      <c r="F167" s="295"/>
      <c r="G167" s="293"/>
      <c r="H167" s="293"/>
      <c r="I167" s="292"/>
      <c r="J167" s="292"/>
      <c r="K167" s="293"/>
      <c r="L167" s="292"/>
      <c r="M167" s="292"/>
      <c r="N167" s="292"/>
      <c r="O167" s="292"/>
      <c r="P167" s="293"/>
      <c r="Q167" s="292"/>
      <c r="R167" s="292"/>
      <c r="S167" s="292"/>
      <c r="T167" s="292"/>
      <c r="U167" s="292"/>
      <c r="W167" s="283"/>
      <c r="X167" s="281"/>
      <c r="Y167" s="4"/>
    </row>
    <row r="168" spans="1:25" ht="12.9" customHeight="1">
      <c r="A168" s="295"/>
      <c r="B168" s="295"/>
      <c r="C168" s="293"/>
      <c r="D168" s="293"/>
      <c r="E168" s="295"/>
      <c r="F168" s="295"/>
      <c r="G168" s="293"/>
      <c r="H168" s="293"/>
      <c r="I168" s="292"/>
      <c r="J168" s="292"/>
      <c r="K168" s="293"/>
      <c r="L168" s="292"/>
      <c r="M168" s="292"/>
      <c r="N168" s="292"/>
      <c r="O168" s="292"/>
      <c r="P168" s="293"/>
      <c r="Q168" s="292"/>
      <c r="R168" s="292"/>
      <c r="S168" s="292"/>
      <c r="T168" s="292"/>
      <c r="U168" s="292"/>
      <c r="W168" s="283"/>
      <c r="X168" s="281"/>
      <c r="Y168" s="4"/>
    </row>
    <row r="169" spans="1:25" ht="12.9" customHeight="1">
      <c r="A169" s="295"/>
      <c r="B169" s="295"/>
      <c r="C169" s="293"/>
      <c r="D169" s="293"/>
      <c r="E169" s="295"/>
      <c r="F169" s="295"/>
      <c r="G169" s="293"/>
      <c r="H169" s="293"/>
      <c r="I169" s="292"/>
      <c r="J169" s="292"/>
      <c r="K169" s="293"/>
      <c r="L169" s="292"/>
      <c r="M169" s="292"/>
      <c r="N169" s="292"/>
      <c r="O169" s="292"/>
      <c r="P169" s="293"/>
      <c r="Q169" s="292"/>
      <c r="R169" s="292"/>
      <c r="S169" s="292"/>
      <c r="T169" s="292"/>
      <c r="U169" s="292"/>
      <c r="W169" s="283"/>
      <c r="X169" s="281"/>
      <c r="Y169" s="4"/>
    </row>
    <row r="170" spans="1:25" ht="12.9" customHeight="1">
      <c r="A170" s="295"/>
      <c r="B170" s="295"/>
      <c r="C170" s="293"/>
      <c r="D170" s="293"/>
      <c r="E170" s="295"/>
      <c r="F170" s="295"/>
      <c r="G170" s="293"/>
      <c r="H170" s="293"/>
      <c r="I170" s="292"/>
      <c r="J170" s="292"/>
      <c r="K170" s="293"/>
      <c r="L170" s="292"/>
      <c r="M170" s="292"/>
      <c r="N170" s="292"/>
      <c r="O170" s="292"/>
      <c r="P170" s="293"/>
      <c r="Q170" s="292"/>
      <c r="R170" s="292"/>
      <c r="S170" s="292"/>
      <c r="T170" s="292"/>
      <c r="U170" s="292"/>
      <c r="W170" s="283"/>
      <c r="X170" s="281"/>
      <c r="Y170" s="4"/>
    </row>
    <row r="171" spans="1:25" ht="12.9" customHeight="1">
      <c r="A171" s="295"/>
      <c r="B171" s="295"/>
      <c r="C171" s="293"/>
      <c r="D171" s="293"/>
      <c r="E171" s="295"/>
      <c r="F171" s="295"/>
      <c r="G171" s="293"/>
      <c r="H171" s="293"/>
      <c r="I171" s="292"/>
      <c r="J171" s="292"/>
      <c r="K171" s="293"/>
      <c r="L171" s="292"/>
      <c r="M171" s="292"/>
      <c r="N171" s="292"/>
      <c r="O171" s="292"/>
      <c r="P171" s="293"/>
      <c r="Q171" s="292"/>
      <c r="R171" s="292"/>
      <c r="S171" s="292"/>
      <c r="T171" s="292"/>
      <c r="U171" s="292"/>
      <c r="W171" s="283"/>
      <c r="X171" s="281"/>
      <c r="Y171" s="4"/>
    </row>
    <row r="172" spans="1:25" ht="12.9" customHeight="1">
      <c r="A172" s="295"/>
      <c r="B172" s="295"/>
      <c r="C172" s="293"/>
      <c r="D172" s="293"/>
      <c r="E172" s="295"/>
      <c r="F172" s="295"/>
      <c r="G172" s="293"/>
      <c r="H172" s="293"/>
      <c r="I172" s="292"/>
      <c r="J172" s="292"/>
      <c r="K172" s="293"/>
      <c r="L172" s="292"/>
      <c r="M172" s="292"/>
      <c r="N172" s="292"/>
      <c r="O172" s="292"/>
      <c r="P172" s="293"/>
      <c r="Q172" s="292"/>
      <c r="R172" s="292"/>
      <c r="S172" s="292"/>
      <c r="T172" s="292"/>
      <c r="U172" s="292"/>
      <c r="W172" s="283"/>
      <c r="X172" s="281"/>
      <c r="Y172" s="4"/>
    </row>
    <row r="173" spans="1:25" ht="12.9" customHeight="1">
      <c r="A173" s="295"/>
      <c r="B173" s="295"/>
      <c r="C173" s="293"/>
      <c r="D173" s="293"/>
      <c r="E173" s="295"/>
      <c r="F173" s="295"/>
      <c r="G173" s="293"/>
      <c r="H173" s="293"/>
      <c r="J173" s="4"/>
      <c r="K173" s="4"/>
      <c r="M173" s="4"/>
      <c r="N173" s="4"/>
      <c r="P173" s="4"/>
      <c r="W173" s="283"/>
      <c r="X173" s="281"/>
      <c r="Y173" s="4"/>
    </row>
    <row r="174" spans="1:25" ht="12.9" customHeight="1">
      <c r="A174" s="295"/>
      <c r="B174" s="295"/>
      <c r="C174" s="293"/>
      <c r="D174" s="293"/>
      <c r="E174" s="295"/>
      <c r="F174" s="295"/>
      <c r="G174" s="293"/>
      <c r="H174" s="293"/>
      <c r="J174" s="4"/>
      <c r="K174" s="4"/>
      <c r="M174" s="4"/>
      <c r="N174" s="4"/>
      <c r="P174" s="4"/>
      <c r="W174" s="283"/>
      <c r="X174" s="281"/>
      <c r="Y174" s="4"/>
    </row>
    <row r="175" spans="1:25" ht="12.9" customHeight="1">
      <c r="A175" s="295"/>
      <c r="B175" s="295"/>
      <c r="C175" s="293"/>
      <c r="D175" s="293"/>
      <c r="E175" s="295"/>
      <c r="F175" s="295"/>
      <c r="G175" s="293"/>
      <c r="H175" s="293"/>
      <c r="J175" s="4"/>
      <c r="K175" s="4"/>
      <c r="M175" s="4"/>
      <c r="N175" s="4"/>
      <c r="P175" s="4"/>
      <c r="W175" s="283"/>
      <c r="X175" s="281"/>
      <c r="Y175" s="4"/>
    </row>
    <row r="176" spans="1:25" ht="12.9" customHeight="1">
      <c r="A176" s="295"/>
      <c r="B176" s="295"/>
      <c r="C176" s="293"/>
      <c r="D176" s="293"/>
      <c r="E176" s="295"/>
      <c r="F176" s="295"/>
      <c r="G176" s="293"/>
      <c r="H176" s="293"/>
      <c r="J176" s="4"/>
      <c r="K176" s="4"/>
      <c r="M176" s="4"/>
      <c r="N176" s="4"/>
      <c r="P176" s="4"/>
      <c r="W176" s="283"/>
      <c r="X176" s="281"/>
      <c r="Y176" s="4"/>
    </row>
    <row r="177" spans="1:25" ht="12.9" customHeight="1">
      <c r="A177" s="295"/>
      <c r="B177" s="295"/>
      <c r="C177" s="293"/>
      <c r="D177" s="293"/>
      <c r="E177" s="295"/>
      <c r="F177" s="295"/>
      <c r="G177" s="293"/>
      <c r="H177" s="293"/>
      <c r="J177" s="4"/>
      <c r="K177" s="4"/>
      <c r="M177" s="4"/>
      <c r="N177" s="4"/>
      <c r="P177" s="4"/>
      <c r="W177" s="283"/>
      <c r="X177" s="281"/>
      <c r="Y177" s="4"/>
    </row>
    <row r="178" spans="1:25" ht="12.9" customHeight="1">
      <c r="A178" s="295"/>
      <c r="B178" s="295"/>
      <c r="C178" s="293"/>
      <c r="D178" s="293"/>
      <c r="E178" s="295"/>
      <c r="F178" s="295"/>
      <c r="G178" s="293"/>
      <c r="H178" s="293"/>
      <c r="J178" s="4"/>
      <c r="K178" s="4"/>
      <c r="M178" s="4"/>
      <c r="N178" s="4"/>
      <c r="P178" s="4"/>
      <c r="W178" s="283"/>
      <c r="X178" s="281"/>
      <c r="Y178" s="4"/>
    </row>
    <row r="179" spans="1:25" ht="12.9" customHeight="1">
      <c r="A179" s="295"/>
      <c r="B179" s="295"/>
      <c r="C179" s="293"/>
      <c r="D179" s="293"/>
      <c r="E179" s="295"/>
      <c r="F179" s="295"/>
      <c r="G179" s="293"/>
      <c r="H179" s="293"/>
      <c r="J179" s="4"/>
      <c r="K179" s="4"/>
      <c r="M179" s="4"/>
      <c r="N179" s="4"/>
      <c r="P179" s="4"/>
      <c r="W179" s="283"/>
      <c r="X179" s="281"/>
      <c r="Y179" s="4"/>
    </row>
    <row r="180" spans="1:25" ht="12.9" customHeight="1">
      <c r="A180" s="295"/>
      <c r="B180" s="295"/>
      <c r="C180" s="293"/>
      <c r="D180" s="293"/>
      <c r="E180" s="295"/>
      <c r="F180" s="295"/>
      <c r="G180" s="293"/>
      <c r="H180" s="293"/>
      <c r="J180" s="4"/>
      <c r="K180" s="4"/>
      <c r="M180" s="4"/>
      <c r="N180" s="4"/>
      <c r="P180" s="4"/>
      <c r="W180" s="283"/>
      <c r="X180" s="281"/>
      <c r="Y180" s="4"/>
    </row>
    <row r="181" spans="1:25" ht="12.9" customHeight="1">
      <c r="A181" s="295"/>
      <c r="B181" s="295"/>
      <c r="C181" s="293"/>
      <c r="D181" s="293"/>
      <c r="E181" s="295"/>
      <c r="F181" s="295"/>
      <c r="G181" s="293"/>
      <c r="H181" s="293"/>
      <c r="J181" s="4"/>
      <c r="K181" s="4"/>
      <c r="M181" s="4"/>
      <c r="N181" s="4"/>
      <c r="P181" s="4"/>
      <c r="W181" s="283"/>
      <c r="X181" s="281"/>
      <c r="Y181" s="4"/>
    </row>
    <row r="182" spans="1:25" ht="12.9" customHeight="1">
      <c r="A182" s="295"/>
      <c r="B182" s="295"/>
      <c r="C182" s="293"/>
      <c r="D182" s="293"/>
      <c r="E182" s="295"/>
      <c r="F182" s="295"/>
      <c r="G182" s="293"/>
      <c r="H182" s="293"/>
      <c r="J182" s="4"/>
      <c r="K182" s="4"/>
      <c r="M182" s="4"/>
      <c r="N182" s="4"/>
      <c r="P182" s="4"/>
      <c r="W182" s="283"/>
      <c r="X182" s="281"/>
      <c r="Y182" s="4"/>
    </row>
    <row r="183" spans="1:25" ht="12.9" customHeight="1">
      <c r="A183" s="295"/>
      <c r="B183" s="295"/>
      <c r="C183" s="293"/>
      <c r="D183" s="293"/>
      <c r="E183" s="295"/>
      <c r="F183" s="295"/>
      <c r="G183" s="293"/>
      <c r="H183" s="293"/>
      <c r="J183" s="4"/>
      <c r="K183" s="4"/>
      <c r="M183" s="4"/>
      <c r="N183" s="4"/>
      <c r="P183" s="4"/>
      <c r="W183" s="283"/>
      <c r="X183" s="281"/>
      <c r="Y183" s="4"/>
    </row>
    <row r="184" spans="1:25" ht="12.9" customHeight="1">
      <c r="A184" s="295"/>
      <c r="B184" s="295"/>
      <c r="C184" s="293"/>
      <c r="D184" s="293"/>
      <c r="E184" s="295"/>
      <c r="F184" s="295"/>
      <c r="G184" s="293"/>
      <c r="H184" s="293"/>
      <c r="J184" s="4"/>
      <c r="K184" s="4"/>
      <c r="M184" s="4"/>
      <c r="N184" s="4"/>
      <c r="P184" s="4"/>
      <c r="W184" s="283"/>
      <c r="X184" s="281"/>
      <c r="Y184" s="4"/>
    </row>
    <row r="185" spans="1:25" ht="12.9" customHeight="1">
      <c r="A185" s="295"/>
      <c r="B185" s="295"/>
      <c r="C185" s="293"/>
      <c r="D185" s="293"/>
      <c r="E185" s="295"/>
      <c r="F185" s="295"/>
      <c r="G185" s="293"/>
      <c r="H185" s="293"/>
      <c r="J185" s="4"/>
      <c r="K185" s="4"/>
      <c r="M185" s="4"/>
      <c r="N185" s="4"/>
      <c r="P185" s="4"/>
      <c r="W185" s="283"/>
      <c r="X185" s="281"/>
      <c r="Y185" s="4"/>
    </row>
    <row r="186" spans="1:25" ht="12.9" customHeight="1">
      <c r="A186" s="295"/>
      <c r="B186" s="295"/>
      <c r="C186" s="293"/>
      <c r="D186" s="293"/>
      <c r="E186" s="295"/>
      <c r="F186" s="295"/>
      <c r="G186" s="293"/>
      <c r="H186" s="293"/>
      <c r="J186" s="4"/>
      <c r="K186" s="4"/>
      <c r="M186" s="4"/>
      <c r="N186" s="4"/>
      <c r="P186" s="4"/>
      <c r="W186" s="283"/>
      <c r="X186" s="281"/>
      <c r="Y186" s="4"/>
    </row>
    <row r="187" spans="1:25" ht="12.9" customHeight="1">
      <c r="A187" s="295"/>
      <c r="B187" s="295"/>
      <c r="C187" s="293"/>
      <c r="D187" s="293"/>
      <c r="E187" s="295"/>
      <c r="F187" s="295"/>
      <c r="G187" s="293"/>
      <c r="H187" s="293"/>
      <c r="J187" s="4"/>
      <c r="K187" s="4"/>
      <c r="M187" s="4"/>
      <c r="N187" s="4"/>
      <c r="P187" s="4"/>
      <c r="W187" s="283"/>
      <c r="X187" s="281"/>
      <c r="Y187" s="4"/>
    </row>
    <row r="188" spans="1:25" ht="12.9" customHeight="1">
      <c r="A188" s="295"/>
      <c r="B188" s="295"/>
      <c r="C188" s="293"/>
      <c r="D188" s="293"/>
      <c r="E188" s="295"/>
      <c r="F188" s="295"/>
      <c r="G188" s="293"/>
      <c r="H188" s="293"/>
      <c r="J188" s="4"/>
      <c r="K188" s="4"/>
      <c r="M188" s="4"/>
      <c r="N188" s="4"/>
      <c r="P188" s="4"/>
      <c r="W188" s="283"/>
      <c r="X188" s="281"/>
      <c r="Y188" s="4"/>
    </row>
    <row r="189" spans="1:25" ht="12.9" customHeight="1">
      <c r="A189" s="295"/>
      <c r="B189" s="295"/>
      <c r="C189" s="293"/>
      <c r="D189" s="293"/>
      <c r="E189" s="295"/>
      <c r="F189" s="295"/>
      <c r="G189" s="293"/>
      <c r="H189" s="293"/>
      <c r="J189" s="4"/>
      <c r="K189" s="4"/>
      <c r="M189" s="4"/>
      <c r="N189" s="4"/>
      <c r="P189" s="4"/>
      <c r="W189" s="283"/>
      <c r="X189" s="281"/>
      <c r="Y189" s="4"/>
    </row>
    <row r="190" spans="1:25" ht="12.9" customHeight="1">
      <c r="A190" s="295"/>
      <c r="B190" s="295"/>
      <c r="C190" s="293"/>
      <c r="D190" s="293"/>
      <c r="E190" s="295"/>
      <c r="F190" s="295"/>
      <c r="G190" s="293"/>
      <c r="H190" s="293"/>
      <c r="J190" s="4"/>
      <c r="K190" s="4"/>
      <c r="M190" s="4"/>
      <c r="N190" s="4"/>
      <c r="P190" s="4"/>
      <c r="W190" s="283"/>
      <c r="X190" s="281"/>
      <c r="Y190" s="4"/>
    </row>
    <row r="191" spans="1:25" ht="12.9" customHeight="1">
      <c r="A191" s="295"/>
      <c r="B191" s="295"/>
      <c r="C191" s="293"/>
      <c r="D191" s="293"/>
      <c r="E191" s="295"/>
      <c r="F191" s="295"/>
      <c r="G191" s="293"/>
      <c r="H191" s="293"/>
      <c r="J191" s="4"/>
      <c r="K191" s="4"/>
      <c r="M191" s="4"/>
      <c r="N191" s="4"/>
      <c r="P191" s="4"/>
      <c r="W191" s="301"/>
      <c r="X191" s="302"/>
      <c r="Y191" s="4"/>
    </row>
    <row r="192" spans="1:25" ht="12.9" customHeight="1">
      <c r="A192" s="295"/>
      <c r="B192" s="295"/>
      <c r="C192" s="293"/>
      <c r="D192" s="293"/>
      <c r="E192" s="295"/>
      <c r="F192" s="295"/>
      <c r="G192" s="293"/>
      <c r="H192" s="293"/>
      <c r="J192" s="4"/>
      <c r="K192" s="4"/>
      <c r="M192" s="4"/>
      <c r="N192" s="4"/>
      <c r="P192" s="4"/>
      <c r="W192" s="283"/>
      <c r="X192" s="281"/>
      <c r="Y192" s="4"/>
    </row>
    <row r="193" spans="1:25" ht="12.9" customHeight="1">
      <c r="A193" s="295"/>
      <c r="B193" s="295"/>
      <c r="C193" s="293"/>
      <c r="D193" s="293"/>
      <c r="E193" s="295"/>
      <c r="F193" s="295"/>
      <c r="G193" s="293"/>
      <c r="H193" s="293"/>
      <c r="J193" s="4"/>
      <c r="K193" s="4"/>
      <c r="M193" s="4"/>
      <c r="N193" s="4"/>
      <c r="P193" s="4"/>
      <c r="W193" s="283"/>
      <c r="X193" s="281"/>
      <c r="Y193" s="4"/>
    </row>
    <row r="194" spans="1:25" ht="12.9" customHeight="1">
      <c r="A194" s="295"/>
      <c r="B194" s="295"/>
      <c r="C194" s="293"/>
      <c r="D194" s="293"/>
      <c r="E194" s="295"/>
      <c r="F194" s="295"/>
      <c r="G194" s="293"/>
      <c r="H194" s="293"/>
      <c r="J194" s="4"/>
      <c r="K194" s="4"/>
      <c r="M194" s="4"/>
      <c r="N194" s="4"/>
      <c r="P194" s="4"/>
      <c r="W194" s="283"/>
      <c r="X194" s="281"/>
      <c r="Y194" s="4"/>
    </row>
    <row r="195" spans="1:25" ht="12.9" customHeight="1">
      <c r="A195" s="295"/>
      <c r="B195" s="295"/>
      <c r="C195" s="293"/>
      <c r="D195" s="293"/>
      <c r="E195" s="295"/>
      <c r="F195" s="295"/>
      <c r="G195" s="293"/>
      <c r="H195" s="293"/>
      <c r="J195" s="4"/>
      <c r="K195" s="4"/>
      <c r="M195" s="4"/>
      <c r="N195" s="4"/>
      <c r="P195" s="4"/>
      <c r="W195" s="283"/>
      <c r="X195" s="281"/>
      <c r="Y195" s="4"/>
    </row>
    <row r="196" spans="1:25" ht="12.9" customHeight="1">
      <c r="A196" s="295"/>
      <c r="B196" s="295"/>
      <c r="C196" s="293"/>
      <c r="D196" s="293"/>
      <c r="E196" s="295"/>
      <c r="F196" s="295"/>
      <c r="G196" s="293"/>
      <c r="H196" s="293"/>
      <c r="J196" s="4"/>
      <c r="K196" s="4"/>
      <c r="M196" s="4"/>
      <c r="N196" s="4"/>
      <c r="P196" s="4"/>
      <c r="W196" s="283"/>
      <c r="X196" s="281"/>
      <c r="Y196" s="4"/>
    </row>
    <row r="197" spans="1:25" ht="12.9" customHeight="1">
      <c r="A197" s="295"/>
      <c r="B197" s="295"/>
      <c r="C197" s="293"/>
      <c r="D197" s="293"/>
      <c r="E197" s="295"/>
      <c r="F197" s="295"/>
      <c r="G197" s="293"/>
      <c r="H197" s="293"/>
      <c r="J197" s="4"/>
      <c r="K197" s="4"/>
      <c r="M197" s="4"/>
      <c r="N197" s="4"/>
      <c r="P197" s="4"/>
      <c r="W197" s="283"/>
      <c r="X197" s="281"/>
      <c r="Y197" s="4"/>
    </row>
    <row r="198" spans="1:25" ht="12.9" customHeight="1">
      <c r="A198" s="295"/>
      <c r="B198" s="295"/>
      <c r="C198" s="293"/>
      <c r="D198" s="293"/>
      <c r="E198" s="295"/>
      <c r="F198" s="295"/>
      <c r="G198" s="293"/>
      <c r="H198" s="293"/>
      <c r="J198" s="4"/>
      <c r="K198" s="4"/>
      <c r="M198" s="4"/>
      <c r="N198" s="4"/>
      <c r="P198" s="4"/>
      <c r="W198" s="283"/>
      <c r="X198" s="281"/>
      <c r="Y198" s="4"/>
    </row>
    <row r="199" spans="1:25" ht="12.9" customHeight="1">
      <c r="A199" s="295"/>
      <c r="B199" s="295"/>
      <c r="C199" s="293"/>
      <c r="D199" s="293"/>
      <c r="E199" s="295"/>
      <c r="F199" s="295"/>
      <c r="G199" s="293"/>
      <c r="H199" s="293"/>
      <c r="J199" s="4"/>
      <c r="K199" s="4"/>
      <c r="M199" s="4"/>
      <c r="N199" s="4"/>
      <c r="P199" s="4"/>
      <c r="W199" s="283"/>
      <c r="X199" s="281"/>
      <c r="Y199" s="4"/>
    </row>
    <row r="200" spans="1:25" ht="12.9" customHeight="1">
      <c r="A200" s="295"/>
      <c r="B200" s="295"/>
      <c r="C200" s="293"/>
      <c r="D200" s="293"/>
      <c r="E200" s="295"/>
      <c r="F200" s="295"/>
      <c r="G200" s="293"/>
      <c r="H200" s="293"/>
      <c r="J200" s="4"/>
      <c r="K200" s="4"/>
      <c r="M200" s="4"/>
      <c r="N200" s="4"/>
      <c r="P200" s="4"/>
      <c r="W200" s="283"/>
      <c r="X200" s="281"/>
      <c r="Y200" s="4"/>
    </row>
    <row r="201" spans="1:25" ht="12.9" customHeight="1">
      <c r="A201" s="295"/>
      <c r="B201" s="295"/>
      <c r="C201" s="293"/>
      <c r="D201" s="293"/>
      <c r="E201" s="295"/>
      <c r="F201" s="295"/>
      <c r="G201" s="293"/>
      <c r="H201" s="293"/>
      <c r="J201" s="4"/>
      <c r="K201" s="4"/>
      <c r="M201" s="4"/>
      <c r="N201" s="4"/>
      <c r="P201" s="4"/>
      <c r="W201" s="283"/>
      <c r="X201" s="281"/>
      <c r="Y201" s="4"/>
    </row>
    <row r="202" spans="1:25" ht="12.9" customHeight="1">
      <c r="A202" s="295"/>
      <c r="B202" s="295"/>
      <c r="C202" s="293"/>
      <c r="D202" s="293"/>
      <c r="E202" s="295"/>
      <c r="F202" s="295"/>
      <c r="G202" s="293"/>
      <c r="H202" s="293"/>
      <c r="J202" s="4"/>
      <c r="K202" s="4"/>
      <c r="M202" s="4"/>
      <c r="N202" s="4"/>
      <c r="P202" s="4"/>
      <c r="W202" s="283"/>
      <c r="X202" s="281"/>
      <c r="Y202" s="4"/>
    </row>
    <row r="203" spans="1:25" ht="12.9" customHeight="1">
      <c r="A203" s="295"/>
      <c r="B203" s="295"/>
      <c r="C203" s="293"/>
      <c r="D203" s="293"/>
      <c r="E203" s="295"/>
      <c r="F203" s="295"/>
      <c r="G203" s="293"/>
      <c r="H203" s="293"/>
      <c r="J203" s="4"/>
      <c r="K203" s="4"/>
      <c r="M203" s="4"/>
      <c r="N203" s="4"/>
      <c r="P203" s="4"/>
      <c r="W203" s="283"/>
      <c r="X203" s="281"/>
      <c r="Y203" s="4"/>
    </row>
    <row r="204" spans="1:25" ht="12.9" customHeight="1">
      <c r="A204" s="295"/>
      <c r="B204" s="295"/>
      <c r="C204" s="293"/>
      <c r="D204" s="293"/>
      <c r="E204" s="295"/>
      <c r="F204" s="295"/>
      <c r="G204" s="293"/>
      <c r="H204" s="293"/>
      <c r="J204" s="4"/>
      <c r="K204" s="4"/>
      <c r="M204" s="4"/>
      <c r="N204" s="4"/>
      <c r="P204" s="4"/>
      <c r="W204" s="283"/>
      <c r="X204" s="281"/>
      <c r="Y204" s="4"/>
    </row>
    <row r="205" spans="1:25" ht="12.9" customHeight="1">
      <c r="A205" s="295"/>
      <c r="B205" s="295"/>
      <c r="C205" s="293"/>
      <c r="D205" s="293"/>
      <c r="E205" s="295"/>
      <c r="F205" s="295"/>
      <c r="G205" s="293"/>
      <c r="H205" s="293"/>
      <c r="J205" s="4"/>
      <c r="K205" s="4"/>
      <c r="M205" s="4"/>
      <c r="N205" s="4"/>
      <c r="P205" s="4"/>
      <c r="W205" s="283"/>
      <c r="X205" s="281"/>
      <c r="Y205" s="4"/>
    </row>
    <row r="206" spans="1:25" ht="12.9" customHeight="1">
      <c r="A206" s="295"/>
      <c r="B206" s="295"/>
      <c r="C206" s="293"/>
      <c r="D206" s="293"/>
      <c r="E206" s="295"/>
      <c r="F206" s="295"/>
      <c r="G206" s="293"/>
      <c r="H206" s="293"/>
      <c r="J206" s="4"/>
      <c r="K206" s="4"/>
      <c r="M206" s="4"/>
      <c r="N206" s="4"/>
      <c r="P206" s="4"/>
      <c r="W206" s="283"/>
      <c r="X206" s="281"/>
      <c r="Y206" s="4"/>
    </row>
    <row r="207" spans="1:25" ht="12.9" customHeight="1">
      <c r="A207" s="295"/>
      <c r="B207" s="295"/>
      <c r="C207" s="293"/>
      <c r="D207" s="293"/>
      <c r="E207" s="295"/>
      <c r="F207" s="295"/>
      <c r="G207" s="293"/>
      <c r="H207" s="293"/>
      <c r="J207" s="4"/>
      <c r="K207" s="4"/>
      <c r="M207" s="4"/>
      <c r="N207" s="4"/>
      <c r="P207" s="4"/>
      <c r="W207" s="283"/>
      <c r="X207" s="281"/>
      <c r="Y207" s="4"/>
    </row>
    <row r="208" spans="1:25" ht="12.9" customHeight="1">
      <c r="A208" s="295"/>
      <c r="B208" s="295"/>
      <c r="C208" s="293"/>
      <c r="D208" s="293"/>
      <c r="E208" s="295"/>
      <c r="F208" s="295"/>
      <c r="G208" s="293"/>
      <c r="H208" s="293"/>
      <c r="J208" s="4"/>
      <c r="K208" s="4"/>
      <c r="M208" s="4"/>
      <c r="N208" s="4"/>
      <c r="P208" s="4"/>
      <c r="W208" s="283"/>
      <c r="X208" s="281"/>
      <c r="Y208" s="4"/>
    </row>
    <row r="209" spans="1:25" ht="12.9" customHeight="1">
      <c r="A209" s="295"/>
      <c r="B209" s="295"/>
      <c r="C209" s="293"/>
      <c r="D209" s="293"/>
      <c r="E209" s="295"/>
      <c r="F209" s="295"/>
      <c r="G209" s="293"/>
      <c r="H209" s="293"/>
      <c r="J209" s="4"/>
      <c r="K209" s="4"/>
      <c r="M209" s="4"/>
      <c r="N209" s="4"/>
      <c r="P209" s="4"/>
      <c r="W209" s="283"/>
      <c r="X209" s="281"/>
      <c r="Y209" s="4"/>
    </row>
    <row r="210" spans="1:25" ht="12.9" customHeight="1">
      <c r="A210" s="295"/>
      <c r="B210" s="295"/>
      <c r="C210" s="293"/>
      <c r="D210" s="293"/>
      <c r="E210" s="295"/>
      <c r="F210" s="295"/>
      <c r="G210" s="293"/>
      <c r="H210" s="293"/>
      <c r="J210" s="4"/>
      <c r="K210" s="4"/>
      <c r="M210" s="4"/>
      <c r="N210" s="4"/>
      <c r="P210" s="4"/>
      <c r="W210" s="283"/>
      <c r="X210" s="281"/>
      <c r="Y210" s="4"/>
    </row>
    <row r="211" spans="1:25" ht="12.9" customHeight="1">
      <c r="A211" s="295"/>
      <c r="B211" s="295"/>
      <c r="C211" s="293"/>
      <c r="D211" s="293"/>
      <c r="E211" s="295"/>
      <c r="F211" s="295"/>
      <c r="G211" s="293"/>
      <c r="H211" s="293"/>
      <c r="J211" s="4"/>
      <c r="K211" s="4"/>
      <c r="M211" s="4"/>
      <c r="N211" s="4"/>
      <c r="P211" s="4"/>
      <c r="W211" s="283"/>
      <c r="X211" s="281"/>
      <c r="Y211" s="4"/>
    </row>
    <row r="212" spans="1:25" ht="12.9" customHeight="1">
      <c r="A212" s="295"/>
      <c r="B212" s="295"/>
      <c r="C212" s="293"/>
      <c r="D212" s="293"/>
      <c r="E212" s="295"/>
      <c r="F212" s="295"/>
      <c r="G212" s="293"/>
      <c r="H212" s="293"/>
      <c r="J212" s="4"/>
      <c r="K212" s="4"/>
      <c r="M212" s="4"/>
      <c r="N212" s="4"/>
      <c r="P212" s="4"/>
      <c r="W212" s="283"/>
      <c r="X212" s="281"/>
      <c r="Y212" s="4"/>
    </row>
    <row r="213" spans="1:25" ht="12.9" customHeight="1">
      <c r="A213" s="295"/>
      <c r="B213" s="295"/>
      <c r="C213" s="293"/>
      <c r="D213" s="293"/>
      <c r="E213" s="295"/>
      <c r="F213" s="295"/>
      <c r="G213" s="293"/>
      <c r="H213" s="293"/>
      <c r="J213" s="4"/>
      <c r="K213" s="4"/>
      <c r="M213" s="4"/>
      <c r="N213" s="4"/>
      <c r="P213" s="4"/>
      <c r="W213" s="283"/>
      <c r="X213" s="281"/>
      <c r="Y213" s="4"/>
    </row>
    <row r="214" spans="1:25" ht="12.9" customHeight="1">
      <c r="A214" s="295"/>
      <c r="B214" s="295"/>
      <c r="C214" s="293"/>
      <c r="D214" s="293"/>
      <c r="E214" s="295"/>
      <c r="F214" s="295"/>
      <c r="G214" s="293"/>
      <c r="H214" s="293"/>
      <c r="J214" s="4"/>
      <c r="K214" s="4"/>
      <c r="M214" s="4"/>
      <c r="N214" s="4"/>
      <c r="P214" s="4"/>
      <c r="W214" s="283"/>
      <c r="X214" s="281"/>
      <c r="Y214" s="4"/>
    </row>
    <row r="215" spans="1:25" ht="12.9" customHeight="1">
      <c r="A215" s="295"/>
      <c r="B215" s="295"/>
      <c r="C215" s="293"/>
      <c r="D215" s="293"/>
      <c r="E215" s="295"/>
      <c r="F215" s="295"/>
      <c r="G215" s="293"/>
      <c r="H215" s="293"/>
      <c r="J215" s="4"/>
      <c r="K215" s="4"/>
      <c r="M215" s="4"/>
      <c r="N215" s="4"/>
      <c r="P215" s="4"/>
      <c r="W215" s="283"/>
      <c r="X215" s="281"/>
      <c r="Y215" s="4"/>
    </row>
    <row r="216" spans="1:25" ht="12.9" customHeight="1">
      <c r="A216" s="295"/>
      <c r="B216" s="295"/>
      <c r="C216" s="293"/>
      <c r="D216" s="293"/>
      <c r="E216" s="295"/>
      <c r="F216" s="295"/>
      <c r="G216" s="293"/>
      <c r="H216" s="293"/>
      <c r="J216" s="4"/>
      <c r="K216" s="4"/>
      <c r="M216" s="4"/>
      <c r="N216" s="4"/>
      <c r="P216" s="4"/>
      <c r="W216" s="283"/>
      <c r="X216" s="281"/>
      <c r="Y216" s="4"/>
    </row>
    <row r="217" spans="1:25" ht="12.9" customHeight="1">
      <c r="A217" s="295"/>
      <c r="B217" s="295"/>
      <c r="C217" s="293"/>
      <c r="D217" s="293"/>
      <c r="E217" s="295"/>
      <c r="F217" s="295"/>
      <c r="G217" s="293"/>
      <c r="H217" s="293"/>
      <c r="J217" s="4"/>
      <c r="K217" s="4"/>
      <c r="M217" s="4"/>
      <c r="N217" s="4"/>
      <c r="P217" s="4"/>
      <c r="W217" s="283"/>
      <c r="X217" s="281"/>
      <c r="Y217" s="4"/>
    </row>
    <row r="218" spans="1:25" ht="12.9" customHeight="1">
      <c r="A218" s="295"/>
      <c r="B218" s="295"/>
      <c r="C218" s="293"/>
      <c r="D218" s="293"/>
      <c r="E218" s="295"/>
      <c r="F218" s="295"/>
      <c r="G218" s="293"/>
      <c r="H218" s="293"/>
      <c r="J218" s="4"/>
      <c r="K218" s="4"/>
      <c r="M218" s="4"/>
      <c r="N218" s="4"/>
      <c r="P218" s="4"/>
      <c r="W218" s="283"/>
      <c r="X218" s="281"/>
      <c r="Y218" s="4"/>
    </row>
    <row r="219" spans="1:25" ht="12.9" customHeight="1">
      <c r="A219" s="295"/>
      <c r="B219" s="295"/>
      <c r="C219" s="293"/>
      <c r="D219" s="293"/>
      <c r="E219" s="295"/>
      <c r="F219" s="295"/>
      <c r="G219" s="293"/>
      <c r="H219" s="293"/>
      <c r="J219" s="4"/>
      <c r="K219" s="4"/>
      <c r="M219" s="4"/>
      <c r="N219" s="4"/>
      <c r="P219" s="4"/>
      <c r="W219" s="283"/>
      <c r="X219" s="281"/>
      <c r="Y219" s="4"/>
    </row>
    <row r="220" spans="1:25" ht="12.9" customHeight="1">
      <c r="A220" s="295"/>
      <c r="B220" s="295"/>
      <c r="C220" s="293"/>
      <c r="D220" s="293"/>
      <c r="E220" s="295"/>
      <c r="F220" s="295"/>
      <c r="G220" s="293"/>
      <c r="H220" s="293"/>
      <c r="J220" s="4"/>
      <c r="K220" s="4"/>
      <c r="M220" s="4"/>
      <c r="N220" s="4"/>
      <c r="P220" s="4"/>
      <c r="W220" s="283"/>
      <c r="X220" s="281"/>
      <c r="Y220" s="4"/>
    </row>
    <row r="221" spans="1:25" ht="12.9" customHeight="1">
      <c r="A221" s="295"/>
      <c r="B221" s="295"/>
      <c r="C221" s="293"/>
      <c r="D221" s="293"/>
      <c r="E221" s="295"/>
      <c r="F221" s="295"/>
      <c r="G221" s="293"/>
      <c r="H221" s="293"/>
      <c r="J221" s="4"/>
      <c r="K221" s="4"/>
      <c r="M221" s="4"/>
      <c r="N221" s="4"/>
      <c r="P221" s="4"/>
      <c r="W221" s="283"/>
      <c r="X221" s="281"/>
      <c r="Y221" s="4"/>
    </row>
    <row r="222" spans="1:25" ht="12.9" customHeight="1">
      <c r="A222" s="295"/>
      <c r="B222" s="295"/>
      <c r="C222" s="293"/>
      <c r="D222" s="293"/>
      <c r="E222" s="295"/>
      <c r="F222" s="295"/>
      <c r="G222" s="293"/>
      <c r="H222" s="293"/>
      <c r="J222" s="4"/>
      <c r="K222" s="4"/>
      <c r="M222" s="4"/>
      <c r="N222" s="4"/>
      <c r="P222" s="4"/>
      <c r="W222" s="283"/>
      <c r="X222" s="281"/>
      <c r="Y222" s="4"/>
    </row>
    <row r="223" spans="1:25" ht="12.9" customHeight="1">
      <c r="A223" s="295"/>
      <c r="B223" s="295"/>
      <c r="C223" s="293"/>
      <c r="D223" s="293"/>
      <c r="E223" s="295"/>
      <c r="F223" s="295"/>
      <c r="G223" s="293"/>
      <c r="H223" s="293"/>
      <c r="J223" s="4"/>
      <c r="K223" s="4"/>
      <c r="M223" s="4"/>
      <c r="N223" s="4"/>
      <c r="P223" s="4"/>
      <c r="W223" s="283"/>
      <c r="X223" s="281"/>
      <c r="Y223" s="4"/>
    </row>
    <row r="224" spans="1:25" ht="12.9" customHeight="1">
      <c r="A224" s="295"/>
      <c r="B224" s="295"/>
      <c r="C224" s="293"/>
      <c r="D224" s="293"/>
      <c r="E224" s="295"/>
      <c r="F224" s="295"/>
      <c r="G224" s="293"/>
      <c r="H224" s="293"/>
      <c r="J224" s="4"/>
      <c r="K224" s="4"/>
      <c r="M224" s="4"/>
      <c r="N224" s="4"/>
      <c r="P224" s="4"/>
      <c r="W224" s="283"/>
      <c r="X224" s="281"/>
      <c r="Y224" s="4"/>
    </row>
    <row r="225" spans="1:25" ht="12.9" customHeight="1">
      <c r="A225" s="295"/>
      <c r="B225" s="295"/>
      <c r="C225" s="293"/>
      <c r="D225" s="293"/>
      <c r="E225" s="295"/>
      <c r="F225" s="295"/>
      <c r="G225" s="293"/>
      <c r="H225" s="293"/>
      <c r="J225" s="4"/>
      <c r="K225" s="4"/>
      <c r="M225" s="4"/>
      <c r="N225" s="4"/>
      <c r="P225" s="4"/>
      <c r="W225" s="283"/>
      <c r="X225" s="281"/>
      <c r="Y225" s="4"/>
    </row>
    <row r="226" spans="1:25" ht="12.9" customHeight="1">
      <c r="A226" s="295"/>
      <c r="B226" s="295"/>
      <c r="C226" s="293"/>
      <c r="D226" s="293"/>
      <c r="E226" s="295"/>
      <c r="F226" s="295"/>
      <c r="G226" s="293"/>
      <c r="H226" s="293"/>
      <c r="J226" s="4"/>
      <c r="K226" s="4"/>
      <c r="M226" s="4"/>
      <c r="N226" s="4"/>
      <c r="P226" s="4"/>
      <c r="W226" s="283"/>
      <c r="X226" s="281"/>
      <c r="Y226" s="4"/>
    </row>
    <row r="227" spans="1:25" ht="12.9" customHeight="1">
      <c r="A227" s="295"/>
      <c r="B227" s="295"/>
      <c r="C227" s="293"/>
      <c r="D227" s="293"/>
      <c r="E227" s="295"/>
      <c r="F227" s="295"/>
      <c r="G227" s="293"/>
      <c r="H227" s="293"/>
      <c r="J227" s="4"/>
      <c r="K227" s="4"/>
      <c r="M227" s="4"/>
      <c r="N227" s="4"/>
      <c r="P227" s="4"/>
      <c r="W227" s="283"/>
      <c r="X227" s="281"/>
      <c r="Y227" s="4"/>
    </row>
    <row r="228" spans="1:25" ht="12.9" customHeight="1">
      <c r="A228" s="295"/>
      <c r="B228" s="295"/>
      <c r="C228" s="293"/>
      <c r="D228" s="293"/>
      <c r="E228" s="295"/>
      <c r="F228" s="295"/>
      <c r="G228" s="293"/>
      <c r="H228" s="293"/>
      <c r="J228" s="4"/>
      <c r="K228" s="4"/>
      <c r="M228" s="4"/>
      <c r="N228" s="4"/>
      <c r="P228" s="4"/>
      <c r="W228" s="283"/>
      <c r="X228" s="281"/>
      <c r="Y228" s="4"/>
    </row>
    <row r="229" spans="1:25" ht="12.9" customHeight="1">
      <c r="A229" s="295"/>
      <c r="B229" s="295"/>
      <c r="C229" s="293"/>
      <c r="D229" s="293"/>
      <c r="E229" s="295"/>
      <c r="F229" s="295"/>
      <c r="G229" s="293"/>
      <c r="H229" s="293"/>
      <c r="J229" s="4"/>
      <c r="K229" s="4"/>
      <c r="M229" s="4"/>
      <c r="N229" s="4"/>
      <c r="P229" s="4"/>
      <c r="W229" s="283"/>
      <c r="X229" s="281"/>
      <c r="Y229" s="4"/>
    </row>
    <row r="230" spans="1:25" ht="12.9" customHeight="1">
      <c r="A230" s="295"/>
      <c r="B230" s="295"/>
      <c r="C230" s="293"/>
      <c r="D230" s="293"/>
      <c r="E230" s="295"/>
      <c r="F230" s="295"/>
      <c r="G230" s="293"/>
      <c r="H230" s="293"/>
      <c r="J230" s="4"/>
      <c r="K230" s="4"/>
      <c r="M230" s="4"/>
      <c r="N230" s="4"/>
      <c r="P230" s="4"/>
      <c r="W230" s="283"/>
      <c r="X230" s="281"/>
      <c r="Y230" s="4"/>
    </row>
    <row r="231" spans="1:25" ht="12.9" customHeight="1">
      <c r="A231" s="295"/>
      <c r="B231" s="295"/>
      <c r="C231" s="293"/>
      <c r="D231" s="293"/>
      <c r="E231" s="295"/>
      <c r="F231" s="295"/>
      <c r="G231" s="293"/>
      <c r="H231" s="293"/>
      <c r="J231" s="4"/>
      <c r="K231" s="4"/>
      <c r="M231" s="4"/>
      <c r="N231" s="4"/>
      <c r="P231" s="4"/>
      <c r="W231" s="283"/>
      <c r="X231" s="281"/>
      <c r="Y231" s="4"/>
    </row>
    <row r="232" spans="1:25" ht="12.9" customHeight="1">
      <c r="A232" s="295"/>
      <c r="B232" s="295"/>
      <c r="C232" s="293"/>
      <c r="D232" s="293"/>
      <c r="E232" s="295"/>
      <c r="F232" s="295"/>
      <c r="G232" s="293"/>
      <c r="H232" s="293"/>
      <c r="J232" s="4"/>
      <c r="K232" s="4"/>
      <c r="M232" s="4"/>
      <c r="N232" s="4"/>
      <c r="P232" s="4"/>
      <c r="W232" s="283"/>
      <c r="X232" s="281"/>
      <c r="Y232" s="4"/>
    </row>
    <row r="233" spans="1:25" ht="12.9" customHeight="1">
      <c r="A233" s="295"/>
      <c r="B233" s="295"/>
      <c r="C233" s="293"/>
      <c r="D233" s="293"/>
      <c r="E233" s="295"/>
      <c r="F233" s="295"/>
      <c r="G233" s="293"/>
      <c r="H233" s="293"/>
      <c r="J233" s="4"/>
      <c r="K233" s="4"/>
      <c r="M233" s="4"/>
      <c r="N233" s="4"/>
      <c r="P233" s="4"/>
      <c r="W233" s="283"/>
      <c r="X233" s="281"/>
      <c r="Y233" s="4"/>
    </row>
    <row r="234" spans="1:25" ht="12.9" customHeight="1">
      <c r="A234" s="295"/>
      <c r="B234" s="295"/>
      <c r="C234" s="293"/>
      <c r="D234" s="293"/>
      <c r="E234" s="295"/>
      <c r="F234" s="295"/>
      <c r="G234" s="293"/>
      <c r="H234" s="293"/>
      <c r="J234" s="4"/>
      <c r="K234" s="4"/>
      <c r="M234" s="4"/>
      <c r="N234" s="4"/>
      <c r="P234" s="4"/>
      <c r="W234" s="283"/>
      <c r="X234" s="281"/>
      <c r="Y234" s="4"/>
    </row>
    <row r="235" spans="1:25" ht="12.9" customHeight="1">
      <c r="A235" s="295"/>
      <c r="B235" s="295"/>
      <c r="C235" s="293"/>
      <c r="D235" s="293"/>
      <c r="E235" s="295"/>
      <c r="F235" s="295"/>
      <c r="G235" s="293"/>
      <c r="H235" s="293"/>
      <c r="J235" s="4"/>
      <c r="K235" s="4"/>
      <c r="M235" s="4"/>
      <c r="N235" s="4"/>
      <c r="P235" s="4"/>
      <c r="W235" s="283"/>
      <c r="X235" s="281"/>
      <c r="Y235" s="4"/>
    </row>
    <row r="236" spans="1:25" ht="12.9" customHeight="1">
      <c r="A236" s="295"/>
      <c r="B236" s="295"/>
      <c r="C236" s="293"/>
      <c r="D236" s="293"/>
      <c r="E236" s="295"/>
      <c r="F236" s="295"/>
      <c r="G236" s="293"/>
      <c r="H236" s="293"/>
      <c r="J236" s="4"/>
      <c r="K236" s="4"/>
      <c r="M236" s="4"/>
      <c r="N236" s="4"/>
      <c r="P236" s="4"/>
      <c r="W236" s="283"/>
      <c r="X236" s="281"/>
      <c r="Y236" s="4"/>
    </row>
    <row r="237" spans="1:25" ht="12.9" customHeight="1">
      <c r="A237" s="295"/>
      <c r="B237" s="295"/>
      <c r="C237" s="293"/>
      <c r="D237" s="293"/>
      <c r="E237" s="295"/>
      <c r="F237" s="295"/>
      <c r="G237" s="293"/>
      <c r="H237" s="293"/>
      <c r="J237" s="4"/>
      <c r="K237" s="4"/>
      <c r="M237" s="4"/>
      <c r="N237" s="4"/>
      <c r="P237" s="4"/>
      <c r="W237" s="283"/>
      <c r="X237" s="281"/>
      <c r="Y237" s="4"/>
    </row>
    <row r="238" spans="1:25" ht="12.9" customHeight="1">
      <c r="A238" s="295"/>
      <c r="B238" s="295"/>
      <c r="C238" s="293"/>
      <c r="D238" s="293"/>
      <c r="E238" s="295"/>
      <c r="F238" s="295"/>
      <c r="G238" s="293"/>
      <c r="H238" s="293"/>
      <c r="J238" s="4"/>
      <c r="K238" s="4"/>
      <c r="M238" s="4"/>
      <c r="N238" s="4"/>
      <c r="P238" s="4"/>
      <c r="W238" s="283"/>
      <c r="X238" s="281"/>
      <c r="Y238" s="4"/>
    </row>
    <row r="239" spans="1:25" ht="12.9" customHeight="1">
      <c r="A239" s="295"/>
      <c r="B239" s="295"/>
      <c r="C239" s="293"/>
      <c r="D239" s="293"/>
      <c r="E239" s="295"/>
      <c r="F239" s="295"/>
      <c r="G239" s="293"/>
      <c r="H239" s="293"/>
      <c r="J239" s="4"/>
      <c r="K239" s="4"/>
      <c r="M239" s="4"/>
      <c r="N239" s="4"/>
      <c r="P239" s="4"/>
      <c r="W239" s="283"/>
      <c r="X239" s="281"/>
      <c r="Y239" s="4"/>
    </row>
    <row r="240" spans="1:25" ht="12.9" customHeight="1">
      <c r="A240" s="295"/>
      <c r="B240" s="295"/>
      <c r="C240" s="293"/>
      <c r="D240" s="293"/>
      <c r="E240" s="295"/>
      <c r="F240" s="295"/>
      <c r="G240" s="293"/>
      <c r="H240" s="293"/>
      <c r="J240" s="4"/>
      <c r="K240" s="4"/>
      <c r="M240" s="4"/>
      <c r="N240" s="4"/>
      <c r="P240" s="4"/>
      <c r="W240" s="283"/>
      <c r="X240" s="281"/>
      <c r="Y240" s="4"/>
    </row>
    <row r="241" spans="1:25" ht="12.9" customHeight="1">
      <c r="A241" s="295"/>
      <c r="B241" s="295"/>
      <c r="C241" s="293"/>
      <c r="D241" s="293"/>
      <c r="E241" s="295"/>
      <c r="F241" s="295"/>
      <c r="G241" s="293"/>
      <c r="H241" s="293"/>
      <c r="J241" s="4"/>
      <c r="K241" s="4"/>
      <c r="M241" s="4"/>
      <c r="N241" s="4"/>
      <c r="P241" s="4"/>
      <c r="W241" s="283"/>
      <c r="X241" s="281"/>
      <c r="Y241" s="4"/>
    </row>
    <row r="242" spans="1:25" ht="12.9" customHeight="1">
      <c r="A242" s="295"/>
      <c r="B242" s="295"/>
      <c r="C242" s="293"/>
      <c r="D242" s="293"/>
      <c r="E242" s="295"/>
      <c r="F242" s="295"/>
      <c r="G242" s="293"/>
      <c r="H242" s="293"/>
      <c r="J242" s="4"/>
      <c r="K242" s="4"/>
      <c r="M242" s="4"/>
      <c r="N242" s="4"/>
      <c r="P242" s="4"/>
      <c r="W242" s="283"/>
      <c r="X242" s="281"/>
      <c r="Y242" s="4"/>
    </row>
    <row r="243" spans="1:25" ht="12.9" customHeight="1">
      <c r="A243" s="295"/>
      <c r="B243" s="295"/>
      <c r="C243" s="293"/>
      <c r="D243" s="293"/>
      <c r="E243" s="295"/>
      <c r="F243" s="295"/>
      <c r="G243" s="293"/>
      <c r="H243" s="293"/>
      <c r="J243" s="4"/>
      <c r="K243" s="4"/>
      <c r="M243" s="4"/>
      <c r="N243" s="4"/>
      <c r="P243" s="4"/>
      <c r="W243" s="283"/>
      <c r="X243" s="281"/>
      <c r="Y243" s="4"/>
    </row>
    <row r="244" spans="1:25" ht="12.9" customHeight="1">
      <c r="A244" s="295"/>
      <c r="B244" s="295"/>
      <c r="C244" s="293"/>
      <c r="D244" s="293"/>
      <c r="E244" s="295"/>
      <c r="F244" s="295"/>
      <c r="G244" s="293"/>
      <c r="H244" s="293"/>
      <c r="J244" s="4"/>
      <c r="K244" s="4"/>
      <c r="M244" s="4"/>
      <c r="N244" s="4"/>
      <c r="P244" s="4"/>
      <c r="W244" s="283"/>
      <c r="X244" s="281"/>
      <c r="Y244" s="4"/>
    </row>
    <row r="245" spans="1:25" ht="12.9" customHeight="1">
      <c r="A245" s="295"/>
      <c r="B245" s="295"/>
      <c r="C245" s="293"/>
      <c r="D245" s="293"/>
      <c r="E245" s="295"/>
      <c r="F245" s="295"/>
      <c r="G245" s="293"/>
      <c r="H245" s="293"/>
      <c r="J245" s="4"/>
      <c r="K245" s="4"/>
      <c r="M245" s="4"/>
      <c r="N245" s="4"/>
      <c r="P245" s="4"/>
      <c r="W245" s="283"/>
      <c r="X245" s="281"/>
      <c r="Y245" s="4"/>
    </row>
    <row r="246" spans="1:25" ht="12.9" customHeight="1">
      <c r="A246" s="295"/>
      <c r="B246" s="295"/>
      <c r="C246" s="293"/>
      <c r="D246" s="293"/>
      <c r="E246" s="295"/>
      <c r="F246" s="295"/>
      <c r="G246" s="293"/>
      <c r="H246" s="293"/>
      <c r="J246" s="4"/>
      <c r="K246" s="4"/>
      <c r="M246" s="4"/>
      <c r="N246" s="4"/>
      <c r="P246" s="4"/>
      <c r="W246" s="283"/>
      <c r="X246" s="281"/>
      <c r="Y246" s="4"/>
    </row>
    <row r="247" spans="1:25" ht="12.9" customHeight="1">
      <c r="A247" s="295"/>
      <c r="B247" s="295"/>
      <c r="C247" s="293"/>
      <c r="D247" s="293"/>
      <c r="E247" s="295"/>
      <c r="F247" s="295"/>
      <c r="G247" s="293"/>
      <c r="H247" s="293"/>
      <c r="J247" s="4"/>
      <c r="K247" s="4"/>
      <c r="M247" s="4"/>
      <c r="N247" s="4"/>
      <c r="P247" s="4"/>
      <c r="W247" s="283"/>
      <c r="X247" s="281"/>
      <c r="Y247" s="4"/>
    </row>
    <row r="248" spans="1:25" ht="12.9" customHeight="1">
      <c r="A248" s="295"/>
      <c r="B248" s="295"/>
      <c r="C248" s="293"/>
      <c r="D248" s="293"/>
      <c r="E248" s="295"/>
      <c r="F248" s="295"/>
      <c r="G248" s="293"/>
      <c r="H248" s="293"/>
      <c r="J248" s="4"/>
      <c r="K248" s="4"/>
      <c r="M248" s="4"/>
      <c r="N248" s="4"/>
      <c r="P248" s="4"/>
      <c r="W248" s="283"/>
      <c r="X248" s="281"/>
      <c r="Y248" s="4"/>
    </row>
    <row r="249" spans="1:25" ht="12.9" customHeight="1">
      <c r="A249" s="295"/>
      <c r="B249" s="295"/>
      <c r="C249" s="293"/>
      <c r="D249" s="293"/>
      <c r="E249" s="295"/>
      <c r="F249" s="295"/>
      <c r="G249" s="293"/>
      <c r="H249" s="293"/>
      <c r="J249" s="4"/>
      <c r="K249" s="4"/>
      <c r="M249" s="4"/>
      <c r="N249" s="4"/>
      <c r="P249" s="4"/>
      <c r="W249" s="283"/>
      <c r="X249" s="281"/>
      <c r="Y249" s="4"/>
    </row>
    <row r="250" spans="1:25" ht="12.9" customHeight="1">
      <c r="A250" s="295"/>
      <c r="B250" s="295"/>
      <c r="C250" s="293"/>
      <c r="D250" s="293"/>
      <c r="E250" s="295"/>
      <c r="F250" s="295"/>
      <c r="G250" s="293"/>
      <c r="H250" s="293"/>
      <c r="J250" s="4"/>
      <c r="K250" s="4"/>
      <c r="M250" s="4"/>
      <c r="N250" s="4"/>
      <c r="P250" s="4"/>
      <c r="W250" s="283"/>
      <c r="X250" s="281"/>
      <c r="Y250" s="4"/>
    </row>
    <row r="251" spans="1:25" ht="12.9" customHeight="1">
      <c r="A251" s="295"/>
      <c r="B251" s="295"/>
      <c r="C251" s="293"/>
      <c r="D251" s="293"/>
      <c r="E251" s="295"/>
      <c r="F251" s="295"/>
      <c r="G251" s="293"/>
      <c r="H251" s="293"/>
      <c r="J251" s="4"/>
      <c r="K251" s="4"/>
      <c r="M251" s="4"/>
      <c r="N251" s="4"/>
      <c r="P251" s="4"/>
      <c r="W251" s="283"/>
      <c r="X251" s="281"/>
      <c r="Y251" s="4"/>
    </row>
    <row r="252" spans="1:25" ht="12.9" customHeight="1">
      <c r="A252" s="295"/>
      <c r="B252" s="295"/>
      <c r="C252" s="293"/>
      <c r="D252" s="293"/>
      <c r="E252" s="295"/>
      <c r="F252" s="295"/>
      <c r="G252" s="293"/>
      <c r="H252" s="293"/>
      <c r="J252" s="4"/>
      <c r="K252" s="4"/>
      <c r="M252" s="4"/>
      <c r="N252" s="4"/>
      <c r="P252" s="4"/>
      <c r="W252" s="283"/>
      <c r="X252" s="281"/>
      <c r="Y252" s="4"/>
    </row>
    <row r="253" spans="1:25" ht="12.9" customHeight="1">
      <c r="A253" s="295"/>
      <c r="B253" s="295"/>
      <c r="C253" s="293"/>
      <c r="D253" s="293"/>
      <c r="E253" s="295"/>
      <c r="F253" s="295"/>
      <c r="G253" s="293"/>
      <c r="H253" s="293"/>
      <c r="J253" s="4"/>
      <c r="K253" s="4"/>
      <c r="M253" s="4"/>
      <c r="N253" s="4"/>
      <c r="P253" s="4"/>
      <c r="W253" s="283"/>
      <c r="X253" s="281"/>
      <c r="Y253" s="4"/>
    </row>
    <row r="254" spans="1:25" ht="12.9" customHeight="1">
      <c r="A254" s="295"/>
      <c r="B254" s="295"/>
      <c r="C254" s="293"/>
      <c r="D254" s="293"/>
      <c r="E254" s="295"/>
      <c r="F254" s="295"/>
      <c r="G254" s="293"/>
      <c r="H254" s="293"/>
      <c r="J254" s="4"/>
      <c r="K254" s="4"/>
      <c r="M254" s="4"/>
      <c r="N254" s="4"/>
      <c r="P254" s="4"/>
      <c r="W254" s="283"/>
      <c r="X254" s="281"/>
      <c r="Y254" s="4"/>
    </row>
    <row r="255" spans="1:25" ht="12.9" customHeight="1">
      <c r="A255" s="295"/>
      <c r="B255" s="295"/>
      <c r="C255" s="293"/>
      <c r="D255" s="293"/>
      <c r="E255" s="295"/>
      <c r="F255" s="295"/>
      <c r="G255" s="293"/>
      <c r="H255" s="293"/>
      <c r="J255" s="4"/>
      <c r="K255" s="4"/>
      <c r="M255" s="4"/>
      <c r="N255" s="4"/>
      <c r="P255" s="4"/>
      <c r="W255" s="283"/>
      <c r="X255" s="281"/>
      <c r="Y255" s="4"/>
    </row>
    <row r="256" spans="1:25" ht="12.9" customHeight="1">
      <c r="A256" s="295"/>
      <c r="B256" s="295"/>
      <c r="C256" s="293"/>
      <c r="D256" s="293"/>
      <c r="E256" s="295"/>
      <c r="F256" s="295"/>
      <c r="G256" s="293"/>
      <c r="H256" s="293"/>
      <c r="J256" s="4"/>
      <c r="K256" s="4"/>
      <c r="M256" s="4"/>
      <c r="N256" s="4"/>
      <c r="P256" s="4"/>
      <c r="W256" s="283"/>
      <c r="X256" s="281"/>
      <c r="Y256" s="4"/>
    </row>
    <row r="257" spans="1:25" ht="12.9" customHeight="1">
      <c r="A257" s="295"/>
      <c r="B257" s="295"/>
      <c r="C257" s="293"/>
      <c r="D257" s="293"/>
      <c r="E257" s="295"/>
      <c r="F257" s="295"/>
      <c r="G257" s="293"/>
      <c r="H257" s="293"/>
      <c r="J257" s="4"/>
      <c r="K257" s="4"/>
      <c r="M257" s="4"/>
      <c r="N257" s="4"/>
      <c r="P257" s="4"/>
      <c r="W257" s="283"/>
      <c r="X257" s="281"/>
      <c r="Y257" s="4"/>
    </row>
    <row r="258" spans="1:25" ht="12.9" customHeight="1">
      <c r="A258" s="295"/>
      <c r="B258" s="295"/>
      <c r="C258" s="293"/>
      <c r="D258" s="293"/>
      <c r="E258" s="295"/>
      <c r="F258" s="295"/>
      <c r="G258" s="293"/>
      <c r="H258" s="293"/>
      <c r="J258" s="4"/>
      <c r="K258" s="4"/>
      <c r="M258" s="4"/>
      <c r="N258" s="4"/>
      <c r="P258" s="4"/>
      <c r="W258" s="283"/>
      <c r="X258" s="281"/>
      <c r="Y258" s="4"/>
    </row>
    <row r="259" spans="1:25" ht="12.9" customHeight="1">
      <c r="A259" s="295"/>
      <c r="B259" s="295"/>
      <c r="C259" s="293"/>
      <c r="D259" s="293"/>
      <c r="E259" s="295"/>
      <c r="F259" s="295"/>
      <c r="G259" s="293"/>
      <c r="H259" s="293"/>
      <c r="J259" s="4"/>
      <c r="K259" s="4"/>
      <c r="M259" s="4"/>
      <c r="N259" s="4"/>
      <c r="P259" s="4"/>
      <c r="W259" s="283"/>
      <c r="X259" s="281"/>
      <c r="Y259" s="4"/>
    </row>
    <row r="260" spans="1:25" ht="12.9" customHeight="1">
      <c r="A260" s="295"/>
      <c r="B260" s="295"/>
      <c r="C260" s="293"/>
      <c r="D260" s="293"/>
      <c r="E260" s="295"/>
      <c r="F260" s="295"/>
      <c r="G260" s="293"/>
      <c r="H260" s="293"/>
      <c r="J260" s="4"/>
      <c r="K260" s="4"/>
      <c r="M260" s="4"/>
      <c r="N260" s="4"/>
      <c r="P260" s="4"/>
      <c r="W260" s="283"/>
      <c r="X260" s="281"/>
      <c r="Y260" s="4"/>
    </row>
    <row r="261" spans="1:25" ht="12.9" customHeight="1">
      <c r="A261" s="295"/>
      <c r="B261" s="295"/>
      <c r="C261" s="293"/>
      <c r="D261" s="293"/>
      <c r="E261" s="295"/>
      <c r="F261" s="295"/>
      <c r="G261" s="293"/>
      <c r="H261" s="293"/>
      <c r="J261" s="4"/>
      <c r="K261" s="4"/>
      <c r="M261" s="4"/>
      <c r="N261" s="4"/>
      <c r="P261" s="4"/>
      <c r="W261" s="283"/>
      <c r="X261" s="281"/>
      <c r="Y261" s="4"/>
    </row>
    <row r="262" spans="1:25" ht="12.9" customHeight="1">
      <c r="A262" s="295"/>
      <c r="B262" s="295"/>
      <c r="C262" s="293"/>
      <c r="D262" s="293"/>
      <c r="E262" s="295"/>
      <c r="F262" s="295"/>
      <c r="G262" s="293"/>
      <c r="H262" s="293"/>
      <c r="J262" s="4"/>
      <c r="K262" s="4"/>
      <c r="M262" s="4"/>
      <c r="N262" s="4"/>
      <c r="P262" s="4"/>
      <c r="W262" s="283"/>
      <c r="X262" s="281"/>
      <c r="Y262" s="4"/>
    </row>
    <row r="263" spans="1:25" ht="12.9" customHeight="1">
      <c r="A263" s="295"/>
      <c r="B263" s="295"/>
      <c r="C263" s="293"/>
      <c r="D263" s="293"/>
      <c r="E263" s="295"/>
      <c r="F263" s="295"/>
      <c r="G263" s="293"/>
      <c r="H263" s="293"/>
      <c r="J263" s="4"/>
      <c r="K263" s="4"/>
      <c r="M263" s="4"/>
      <c r="N263" s="4"/>
      <c r="P263" s="4"/>
      <c r="W263" s="283"/>
      <c r="X263" s="281"/>
      <c r="Y263" s="4"/>
    </row>
    <row r="264" spans="1:25" ht="12.9" customHeight="1">
      <c r="A264" s="295"/>
      <c r="B264" s="295"/>
      <c r="C264" s="293"/>
      <c r="D264" s="293"/>
      <c r="E264" s="295"/>
      <c r="F264" s="295"/>
      <c r="G264" s="293"/>
      <c r="H264" s="293"/>
      <c r="J264" s="4"/>
      <c r="K264" s="4"/>
      <c r="M264" s="4"/>
      <c r="N264" s="4"/>
      <c r="P264" s="4"/>
      <c r="W264" s="283"/>
      <c r="X264" s="281"/>
      <c r="Y264" s="4"/>
    </row>
    <row r="265" spans="1:25" ht="12.9" customHeight="1">
      <c r="A265" s="295"/>
      <c r="B265" s="295"/>
      <c r="C265" s="293"/>
      <c r="D265" s="293"/>
      <c r="E265" s="295"/>
      <c r="F265" s="295"/>
      <c r="G265" s="293"/>
      <c r="H265" s="293"/>
      <c r="J265" s="4"/>
      <c r="K265" s="4"/>
      <c r="M265" s="4"/>
      <c r="N265" s="4"/>
      <c r="P265" s="4"/>
      <c r="W265" s="283"/>
      <c r="X265" s="281"/>
      <c r="Y265" s="4"/>
    </row>
    <row r="266" spans="1:25" ht="12.9" customHeight="1">
      <c r="A266" s="295"/>
      <c r="B266" s="295"/>
      <c r="C266" s="293"/>
      <c r="D266" s="293"/>
      <c r="E266" s="295"/>
      <c r="F266" s="295"/>
      <c r="G266" s="293"/>
      <c r="H266" s="293"/>
      <c r="J266" s="4"/>
      <c r="K266" s="4"/>
      <c r="M266" s="4"/>
      <c r="N266" s="4"/>
      <c r="P266" s="4"/>
      <c r="W266" s="283"/>
      <c r="X266" s="281"/>
      <c r="Y266" s="4"/>
    </row>
    <row r="267" spans="1:25" ht="12.9" customHeight="1">
      <c r="A267" s="295"/>
      <c r="B267" s="295"/>
      <c r="C267" s="293"/>
      <c r="D267" s="293"/>
      <c r="E267" s="295"/>
      <c r="F267" s="295"/>
      <c r="G267" s="293"/>
      <c r="H267" s="293"/>
      <c r="J267" s="4"/>
      <c r="K267" s="4"/>
      <c r="M267" s="4"/>
      <c r="N267" s="4"/>
      <c r="P267" s="4"/>
      <c r="W267" s="283"/>
      <c r="X267" s="281"/>
      <c r="Y267" s="4"/>
    </row>
    <row r="268" spans="1:25" ht="12.9" customHeight="1">
      <c r="A268" s="295"/>
      <c r="B268" s="295"/>
      <c r="C268" s="293"/>
      <c r="D268" s="293"/>
      <c r="E268" s="295"/>
      <c r="F268" s="295"/>
      <c r="G268" s="293"/>
      <c r="H268" s="293"/>
      <c r="J268" s="4"/>
      <c r="K268" s="4"/>
      <c r="M268" s="4"/>
      <c r="N268" s="4"/>
      <c r="P268" s="4"/>
      <c r="W268" s="283"/>
      <c r="X268" s="281"/>
      <c r="Y268" s="4"/>
    </row>
    <row r="269" spans="1:25" ht="12.9" customHeight="1">
      <c r="A269" s="295"/>
      <c r="B269" s="295"/>
      <c r="C269" s="293"/>
      <c r="D269" s="293"/>
      <c r="E269" s="295"/>
      <c r="F269" s="295"/>
      <c r="G269" s="293"/>
      <c r="H269" s="293"/>
      <c r="J269" s="4"/>
      <c r="K269" s="4"/>
      <c r="M269" s="4"/>
      <c r="N269" s="4"/>
      <c r="P269" s="4"/>
      <c r="W269" s="283"/>
      <c r="X269" s="281"/>
      <c r="Y269" s="4"/>
    </row>
    <row r="270" spans="1:25" ht="12.9" customHeight="1">
      <c r="A270" s="295"/>
      <c r="B270" s="295"/>
      <c r="C270" s="293"/>
      <c r="D270" s="293"/>
      <c r="E270" s="295"/>
      <c r="F270" s="295"/>
      <c r="G270" s="293"/>
      <c r="H270" s="293"/>
      <c r="J270" s="4"/>
      <c r="K270" s="4"/>
      <c r="M270" s="4"/>
      <c r="N270" s="4"/>
      <c r="P270" s="4"/>
      <c r="W270" s="283"/>
      <c r="X270" s="281"/>
      <c r="Y270" s="4"/>
    </row>
    <row r="271" spans="1:25" ht="12.9" customHeight="1">
      <c r="A271" s="295"/>
      <c r="B271" s="295"/>
      <c r="C271" s="293"/>
      <c r="D271" s="293"/>
      <c r="E271" s="295"/>
      <c r="F271" s="295"/>
      <c r="G271" s="293"/>
      <c r="H271" s="293"/>
      <c r="J271" s="4"/>
      <c r="K271" s="4"/>
      <c r="M271" s="4"/>
      <c r="N271" s="4"/>
      <c r="P271" s="4"/>
      <c r="W271" s="283"/>
      <c r="X271" s="281"/>
      <c r="Y271" s="4"/>
    </row>
    <row r="272" spans="1:25" ht="12.9" customHeight="1">
      <c r="A272" s="295"/>
      <c r="B272" s="295"/>
      <c r="C272" s="293"/>
      <c r="D272" s="293"/>
      <c r="E272" s="295"/>
      <c r="F272" s="295"/>
      <c r="G272" s="293"/>
      <c r="H272" s="293"/>
      <c r="J272" s="4"/>
      <c r="K272" s="4"/>
      <c r="M272" s="4"/>
      <c r="N272" s="4"/>
      <c r="P272" s="4"/>
      <c r="W272" s="283"/>
      <c r="X272" s="281"/>
      <c r="Y272" s="4"/>
    </row>
    <row r="273" spans="1:25" ht="12.9" customHeight="1">
      <c r="A273" s="295"/>
      <c r="B273" s="295"/>
      <c r="C273" s="293"/>
      <c r="D273" s="293"/>
      <c r="E273" s="295"/>
      <c r="F273" s="295"/>
      <c r="G273" s="293"/>
      <c r="H273" s="293"/>
      <c r="J273" s="4"/>
      <c r="K273" s="4"/>
      <c r="M273" s="4"/>
      <c r="N273" s="4"/>
      <c r="P273" s="4"/>
      <c r="W273" s="283"/>
      <c r="X273" s="281"/>
      <c r="Y273" s="4"/>
    </row>
    <row r="274" spans="1:25" ht="12.9" customHeight="1">
      <c r="A274" s="295"/>
      <c r="B274" s="295"/>
      <c r="C274" s="293"/>
      <c r="D274" s="293"/>
      <c r="E274" s="295"/>
      <c r="F274" s="295"/>
      <c r="G274" s="293"/>
      <c r="H274" s="293"/>
      <c r="J274" s="4"/>
      <c r="K274" s="4"/>
      <c r="M274" s="4"/>
      <c r="N274" s="4"/>
      <c r="P274" s="4"/>
      <c r="W274" s="283"/>
      <c r="X274" s="281"/>
      <c r="Y274" s="4"/>
    </row>
    <row r="275" spans="1:25" ht="12.9" customHeight="1">
      <c r="A275" s="295"/>
      <c r="B275" s="295"/>
      <c r="C275" s="293"/>
      <c r="D275" s="293"/>
      <c r="E275" s="295"/>
      <c r="F275" s="295"/>
      <c r="G275" s="293"/>
      <c r="H275" s="293"/>
      <c r="J275" s="4"/>
      <c r="K275" s="4"/>
      <c r="M275" s="4"/>
      <c r="N275" s="4"/>
      <c r="P275" s="4"/>
      <c r="W275" s="283"/>
      <c r="X275" s="281"/>
      <c r="Y275" s="4"/>
    </row>
    <row r="276" spans="1:25" ht="12.9" customHeight="1">
      <c r="A276" s="295"/>
      <c r="B276" s="295"/>
      <c r="C276" s="293"/>
      <c r="D276" s="293"/>
      <c r="E276" s="295"/>
      <c r="F276" s="295"/>
      <c r="G276" s="293"/>
      <c r="H276" s="293"/>
      <c r="J276" s="4"/>
      <c r="K276" s="4"/>
      <c r="M276" s="4"/>
      <c r="N276" s="4"/>
      <c r="P276" s="4"/>
      <c r="W276" s="283"/>
      <c r="X276" s="281"/>
      <c r="Y276" s="4"/>
    </row>
    <row r="277" spans="1:25" ht="12.9" customHeight="1">
      <c r="A277" s="295"/>
      <c r="B277" s="295"/>
      <c r="C277" s="293"/>
      <c r="D277" s="293"/>
      <c r="E277" s="295"/>
      <c r="F277" s="295"/>
      <c r="G277" s="293"/>
      <c r="H277" s="293"/>
      <c r="J277" s="4"/>
      <c r="K277" s="4"/>
      <c r="M277" s="4"/>
      <c r="N277" s="4"/>
      <c r="P277" s="4"/>
      <c r="W277" s="283"/>
      <c r="X277" s="281"/>
      <c r="Y277" s="4"/>
    </row>
    <row r="278" spans="1:25" ht="12.9" customHeight="1">
      <c r="A278" s="295"/>
      <c r="B278" s="295"/>
      <c r="C278" s="293"/>
      <c r="D278" s="293"/>
      <c r="E278" s="295"/>
      <c r="F278" s="295"/>
      <c r="G278" s="293"/>
      <c r="H278" s="293"/>
      <c r="J278" s="4"/>
      <c r="K278" s="4"/>
      <c r="M278" s="4"/>
      <c r="N278" s="4"/>
      <c r="P278" s="4"/>
      <c r="W278" s="283"/>
      <c r="X278" s="281"/>
      <c r="Y278" s="4"/>
    </row>
    <row r="279" spans="1:25" ht="12.9" customHeight="1">
      <c r="A279" s="295"/>
      <c r="B279" s="295"/>
      <c r="C279" s="293"/>
      <c r="D279" s="293"/>
      <c r="E279" s="295"/>
      <c r="F279" s="295"/>
      <c r="G279" s="293"/>
      <c r="H279" s="293"/>
      <c r="J279" s="4"/>
      <c r="K279" s="4"/>
      <c r="M279" s="4"/>
      <c r="N279" s="4"/>
      <c r="P279" s="4"/>
      <c r="W279" s="283"/>
      <c r="X279" s="281"/>
      <c r="Y279" s="4"/>
    </row>
    <row r="280" spans="1:25" ht="12.9" customHeight="1">
      <c r="A280" s="295"/>
      <c r="B280" s="295"/>
      <c r="C280" s="293"/>
      <c r="D280" s="293"/>
      <c r="E280" s="295"/>
      <c r="F280" s="295"/>
      <c r="G280" s="293"/>
      <c r="H280" s="293"/>
      <c r="J280" s="4"/>
      <c r="K280" s="4"/>
      <c r="M280" s="4"/>
      <c r="N280" s="4"/>
      <c r="P280" s="4"/>
      <c r="W280" s="283"/>
      <c r="X280" s="281"/>
      <c r="Y280" s="4"/>
    </row>
    <row r="281" spans="1:25" ht="12.9" customHeight="1">
      <c r="A281" s="295"/>
      <c r="B281" s="295"/>
      <c r="C281" s="293"/>
      <c r="D281" s="293"/>
      <c r="E281" s="295"/>
      <c r="F281" s="295"/>
      <c r="G281" s="293"/>
      <c r="H281" s="293"/>
      <c r="J281" s="4"/>
      <c r="K281" s="4"/>
      <c r="M281" s="4"/>
      <c r="N281" s="4"/>
      <c r="P281" s="4"/>
      <c r="W281" s="283"/>
      <c r="X281" s="281"/>
      <c r="Y281" s="4"/>
    </row>
    <row r="282" spans="1:25" ht="12.9" customHeight="1">
      <c r="A282" s="295"/>
      <c r="B282" s="295"/>
      <c r="C282" s="293"/>
      <c r="D282" s="293"/>
      <c r="E282" s="295"/>
      <c r="F282" s="295"/>
      <c r="G282" s="293"/>
      <c r="H282" s="293"/>
      <c r="J282" s="4"/>
      <c r="K282" s="4"/>
      <c r="M282" s="4"/>
      <c r="N282" s="4"/>
      <c r="P282" s="4"/>
      <c r="W282" s="283"/>
      <c r="X282" s="281"/>
      <c r="Y282" s="4"/>
    </row>
    <row r="283" spans="1:25" ht="12.9" customHeight="1">
      <c r="A283" s="295"/>
      <c r="B283" s="295"/>
      <c r="C283" s="293"/>
      <c r="D283" s="293"/>
      <c r="E283" s="295"/>
      <c r="F283" s="295"/>
      <c r="G283" s="293"/>
      <c r="H283" s="293"/>
      <c r="J283" s="4"/>
      <c r="K283" s="4"/>
      <c r="M283" s="4"/>
      <c r="N283" s="4"/>
      <c r="P283" s="4"/>
      <c r="W283" s="283"/>
      <c r="X283" s="281"/>
      <c r="Y283" s="4"/>
    </row>
    <row r="284" spans="1:25" ht="12.9" customHeight="1">
      <c r="A284" s="295"/>
      <c r="B284" s="295"/>
      <c r="C284" s="293"/>
      <c r="D284" s="293"/>
      <c r="E284" s="295"/>
      <c r="F284" s="295"/>
      <c r="G284" s="293"/>
      <c r="H284" s="293"/>
      <c r="J284" s="4"/>
      <c r="K284" s="4"/>
      <c r="M284" s="4"/>
      <c r="N284" s="4"/>
      <c r="P284" s="4"/>
      <c r="W284" s="283"/>
      <c r="X284" s="281"/>
      <c r="Y284" s="4"/>
    </row>
    <row r="285" spans="1:25" ht="12.9" customHeight="1">
      <c r="A285" s="295"/>
      <c r="B285" s="295"/>
      <c r="C285" s="293"/>
      <c r="D285" s="293"/>
      <c r="E285" s="295"/>
      <c r="F285" s="295"/>
      <c r="G285" s="293"/>
      <c r="H285" s="293"/>
      <c r="J285" s="4"/>
      <c r="K285" s="4"/>
      <c r="M285" s="4"/>
      <c r="N285" s="4"/>
      <c r="P285" s="4"/>
      <c r="W285" s="283"/>
      <c r="X285" s="281"/>
      <c r="Y285" s="4"/>
    </row>
    <row r="286" spans="1:25" ht="12.9" customHeight="1">
      <c r="A286" s="295"/>
      <c r="B286" s="295"/>
      <c r="C286" s="293"/>
      <c r="D286" s="293"/>
      <c r="E286" s="295"/>
      <c r="F286" s="295"/>
      <c r="G286" s="293"/>
      <c r="H286" s="293"/>
      <c r="J286" s="4"/>
      <c r="K286" s="4"/>
      <c r="M286" s="4"/>
      <c r="N286" s="4"/>
      <c r="P286" s="4"/>
      <c r="W286" s="283"/>
      <c r="X286" s="281"/>
      <c r="Y286" s="4"/>
    </row>
    <row r="287" spans="1:25" ht="12.9" customHeight="1">
      <c r="A287" s="295"/>
      <c r="B287" s="295"/>
      <c r="C287" s="293"/>
      <c r="D287" s="293"/>
      <c r="E287" s="295"/>
      <c r="F287" s="295"/>
      <c r="G287" s="293"/>
      <c r="H287" s="293"/>
      <c r="J287" s="4"/>
      <c r="K287" s="4"/>
      <c r="M287" s="4"/>
      <c r="N287" s="4"/>
      <c r="P287" s="4"/>
      <c r="W287" s="283"/>
      <c r="X287" s="281"/>
      <c r="Y287" s="4"/>
    </row>
    <row r="288" spans="1:25" ht="12.9" customHeight="1">
      <c r="A288" s="295"/>
      <c r="B288" s="295"/>
      <c r="C288" s="293"/>
      <c r="D288" s="293"/>
      <c r="E288" s="295"/>
      <c r="F288" s="295"/>
      <c r="G288" s="293"/>
      <c r="H288" s="293"/>
      <c r="J288" s="4"/>
      <c r="K288" s="4"/>
      <c r="M288" s="4"/>
      <c r="N288" s="4"/>
      <c r="P288" s="4"/>
      <c r="W288" s="283"/>
      <c r="X288" s="281"/>
      <c r="Y288" s="4"/>
    </row>
    <row r="289" spans="1:25" ht="12.9" customHeight="1">
      <c r="A289" s="295"/>
      <c r="B289" s="295"/>
      <c r="C289" s="293"/>
      <c r="D289" s="293"/>
      <c r="E289" s="295"/>
      <c r="F289" s="295"/>
      <c r="G289" s="293"/>
      <c r="H289" s="293"/>
      <c r="J289" s="4"/>
      <c r="K289" s="4"/>
      <c r="M289" s="4"/>
      <c r="N289" s="4"/>
      <c r="P289" s="4"/>
      <c r="W289" s="283"/>
      <c r="X289" s="281"/>
      <c r="Y289" s="4"/>
    </row>
    <row r="290" spans="1:25" ht="12.9" customHeight="1">
      <c r="A290" s="295"/>
      <c r="B290" s="295"/>
      <c r="C290" s="293"/>
      <c r="D290" s="293"/>
      <c r="E290" s="295"/>
      <c r="F290" s="295"/>
      <c r="G290" s="293"/>
      <c r="H290" s="293"/>
      <c r="J290" s="4"/>
      <c r="K290" s="4"/>
      <c r="M290" s="4"/>
      <c r="N290" s="4"/>
      <c r="P290" s="4"/>
      <c r="W290" s="283"/>
      <c r="X290" s="281"/>
      <c r="Y290" s="4"/>
    </row>
    <row r="291" spans="1:25" ht="12.9" customHeight="1">
      <c r="A291" s="295"/>
      <c r="B291" s="295"/>
      <c r="C291" s="293"/>
      <c r="D291" s="293"/>
      <c r="E291" s="295"/>
      <c r="F291" s="295"/>
      <c r="G291" s="293"/>
      <c r="H291" s="293"/>
      <c r="J291" s="4"/>
      <c r="K291" s="4"/>
      <c r="M291" s="4"/>
      <c r="N291" s="4"/>
      <c r="P291" s="4"/>
      <c r="W291" s="283"/>
      <c r="X291" s="281"/>
      <c r="Y291" s="4"/>
    </row>
    <row r="292" spans="1:25" ht="12.9" customHeight="1">
      <c r="A292" s="295"/>
      <c r="B292" s="295"/>
      <c r="C292" s="293"/>
      <c r="D292" s="293"/>
      <c r="E292" s="295"/>
      <c r="F292" s="295"/>
      <c r="G292" s="293"/>
      <c r="H292" s="293"/>
      <c r="J292" s="4"/>
      <c r="K292" s="4"/>
      <c r="M292" s="4"/>
      <c r="N292" s="4"/>
      <c r="P292" s="4"/>
      <c r="W292" s="283"/>
      <c r="X292" s="281"/>
      <c r="Y292" s="4"/>
    </row>
    <row r="293" spans="1:25" ht="12.9" customHeight="1">
      <c r="A293" s="295"/>
      <c r="B293" s="295"/>
      <c r="C293" s="293"/>
      <c r="D293" s="293"/>
      <c r="E293" s="295"/>
      <c r="F293" s="295"/>
      <c r="G293" s="293"/>
      <c r="H293" s="293"/>
      <c r="J293" s="4"/>
      <c r="K293" s="4"/>
      <c r="M293" s="4"/>
      <c r="N293" s="4"/>
      <c r="P293" s="4"/>
      <c r="W293" s="283"/>
      <c r="X293" s="281"/>
      <c r="Y293" s="4"/>
    </row>
    <row r="294" spans="1:25" ht="12.9" customHeight="1">
      <c r="A294" s="295"/>
      <c r="B294" s="295"/>
      <c r="C294" s="293"/>
      <c r="D294" s="293"/>
      <c r="E294" s="295"/>
      <c r="F294" s="295"/>
      <c r="G294" s="293"/>
      <c r="H294" s="293"/>
      <c r="J294" s="4"/>
      <c r="K294" s="4"/>
      <c r="M294" s="4"/>
      <c r="N294" s="4"/>
      <c r="P294" s="4"/>
      <c r="W294" s="283"/>
      <c r="X294" s="281"/>
      <c r="Y294" s="4"/>
    </row>
    <row r="295" spans="1:25" ht="12.9" customHeight="1">
      <c r="A295" s="295"/>
      <c r="B295" s="295"/>
      <c r="C295" s="293"/>
      <c r="D295" s="293"/>
      <c r="E295" s="295"/>
      <c r="F295" s="295"/>
      <c r="G295" s="293"/>
      <c r="H295" s="293"/>
      <c r="J295" s="4"/>
      <c r="K295" s="4"/>
      <c r="M295" s="4"/>
      <c r="N295" s="4"/>
      <c r="P295" s="4"/>
      <c r="W295" s="283"/>
      <c r="X295" s="281"/>
      <c r="Y295" s="4"/>
    </row>
    <row r="296" spans="1:25" ht="12.9" customHeight="1">
      <c r="A296" s="295"/>
      <c r="B296" s="295"/>
      <c r="C296" s="293"/>
      <c r="D296" s="293"/>
      <c r="E296" s="295"/>
      <c r="F296" s="295"/>
      <c r="G296" s="293"/>
      <c r="H296" s="293"/>
      <c r="J296" s="4"/>
      <c r="K296" s="4"/>
      <c r="M296" s="4"/>
      <c r="N296" s="4"/>
      <c r="P296" s="4"/>
      <c r="W296" s="283"/>
      <c r="X296" s="281"/>
      <c r="Y296" s="4"/>
    </row>
    <row r="297" spans="1:25" ht="12.9" customHeight="1">
      <c r="A297" s="295"/>
      <c r="B297" s="295"/>
      <c r="C297" s="293"/>
      <c r="D297" s="293"/>
      <c r="E297" s="295"/>
      <c r="F297" s="295"/>
      <c r="G297" s="293"/>
      <c r="H297" s="293"/>
      <c r="J297" s="4"/>
      <c r="K297" s="4"/>
      <c r="M297" s="4"/>
      <c r="N297" s="4"/>
      <c r="P297" s="4"/>
      <c r="W297" s="283"/>
      <c r="X297" s="281"/>
      <c r="Y297" s="4"/>
    </row>
    <row r="298" spans="1:25" ht="12.9" customHeight="1">
      <c r="A298" s="295"/>
      <c r="B298" s="295"/>
      <c r="C298" s="293"/>
      <c r="D298" s="293"/>
      <c r="E298" s="295"/>
      <c r="F298" s="295"/>
      <c r="G298" s="293"/>
      <c r="H298" s="293"/>
      <c r="J298" s="4"/>
      <c r="K298" s="4"/>
      <c r="M298" s="4"/>
      <c r="N298" s="4"/>
      <c r="P298" s="4"/>
      <c r="W298" s="283"/>
      <c r="X298" s="281"/>
      <c r="Y298" s="4"/>
    </row>
    <row r="299" spans="1:25" ht="12.9" customHeight="1">
      <c r="A299" s="295"/>
      <c r="B299" s="295"/>
      <c r="C299" s="293"/>
      <c r="D299" s="293"/>
      <c r="E299" s="295"/>
      <c r="F299" s="295"/>
      <c r="G299" s="293"/>
      <c r="H299" s="293"/>
      <c r="J299" s="4"/>
      <c r="K299" s="4"/>
      <c r="M299" s="4"/>
      <c r="N299" s="4"/>
      <c r="P299" s="4"/>
      <c r="W299" s="283"/>
      <c r="X299" s="281"/>
      <c r="Y299" s="4"/>
    </row>
    <row r="300" spans="1:25" ht="12.9" customHeight="1">
      <c r="A300" s="295"/>
      <c r="B300" s="295"/>
      <c r="C300" s="293"/>
      <c r="D300" s="293"/>
      <c r="E300" s="295"/>
      <c r="F300" s="295"/>
      <c r="G300" s="293"/>
      <c r="H300" s="293"/>
      <c r="J300" s="4"/>
      <c r="K300" s="4"/>
      <c r="M300" s="4"/>
      <c r="N300" s="4"/>
      <c r="P300" s="4"/>
      <c r="W300" s="283"/>
      <c r="X300" s="281"/>
      <c r="Y300" s="4"/>
    </row>
    <row r="301" spans="1:25" ht="12.9" customHeight="1">
      <c r="A301" s="295"/>
      <c r="B301" s="295"/>
      <c r="C301" s="293"/>
      <c r="D301" s="293"/>
      <c r="E301" s="295"/>
      <c r="F301" s="295"/>
      <c r="G301" s="293"/>
      <c r="H301" s="293"/>
      <c r="J301" s="4"/>
      <c r="K301" s="4"/>
      <c r="M301" s="4"/>
      <c r="N301" s="4"/>
      <c r="P301" s="4"/>
      <c r="W301" s="283"/>
      <c r="X301" s="281"/>
      <c r="Y301" s="4"/>
    </row>
    <row r="302" spans="1:25" ht="12.9" customHeight="1">
      <c r="A302" s="295"/>
      <c r="B302" s="295"/>
      <c r="C302" s="293"/>
      <c r="D302" s="293"/>
      <c r="E302" s="295"/>
      <c r="F302" s="295"/>
      <c r="G302" s="293"/>
      <c r="H302" s="293"/>
      <c r="J302" s="4"/>
      <c r="K302" s="4"/>
      <c r="M302" s="4"/>
      <c r="N302" s="4"/>
      <c r="P302" s="4"/>
      <c r="W302" s="283"/>
      <c r="X302" s="281"/>
      <c r="Y302" s="4"/>
    </row>
    <row r="303" spans="1:25" ht="12.9" customHeight="1">
      <c r="A303" s="295"/>
      <c r="B303" s="295"/>
      <c r="C303" s="293"/>
      <c r="D303" s="293"/>
      <c r="E303" s="295"/>
      <c r="F303" s="295"/>
      <c r="G303" s="293"/>
      <c r="H303" s="293"/>
      <c r="J303" s="4"/>
      <c r="K303" s="4"/>
      <c r="M303" s="4"/>
      <c r="N303" s="4"/>
      <c r="P303" s="4"/>
      <c r="W303" s="283"/>
      <c r="X303" s="281"/>
      <c r="Y303" s="4"/>
    </row>
    <row r="304" spans="1:25" ht="12.9" customHeight="1">
      <c r="A304" s="295"/>
      <c r="B304" s="295"/>
      <c r="C304" s="293"/>
      <c r="D304" s="293"/>
      <c r="E304" s="295"/>
      <c r="F304" s="295"/>
      <c r="G304" s="293"/>
      <c r="H304" s="293"/>
      <c r="J304" s="4"/>
      <c r="K304" s="4"/>
      <c r="M304" s="4"/>
      <c r="N304" s="4"/>
      <c r="P304" s="4"/>
      <c r="W304" s="283"/>
      <c r="X304" s="281"/>
      <c r="Y304" s="4"/>
    </row>
    <row r="305" spans="1:25" ht="12.9" customHeight="1">
      <c r="A305" s="295"/>
      <c r="B305" s="295"/>
      <c r="C305" s="293"/>
      <c r="D305" s="293"/>
      <c r="E305" s="295"/>
      <c r="F305" s="295"/>
      <c r="G305" s="293"/>
      <c r="H305" s="293"/>
      <c r="J305" s="4"/>
      <c r="K305" s="4"/>
      <c r="M305" s="4"/>
      <c r="N305" s="4"/>
      <c r="P305" s="4"/>
      <c r="W305" s="283"/>
      <c r="X305" s="281"/>
      <c r="Y305" s="4"/>
    </row>
    <row r="306" spans="1:25" ht="12.9" customHeight="1">
      <c r="A306" s="295"/>
      <c r="B306" s="295"/>
      <c r="C306" s="293"/>
      <c r="D306" s="293"/>
      <c r="E306" s="295"/>
      <c r="F306" s="295"/>
      <c r="G306" s="293"/>
      <c r="H306" s="293"/>
      <c r="J306" s="4"/>
      <c r="K306" s="4"/>
      <c r="M306" s="4"/>
      <c r="N306" s="4"/>
      <c r="P306" s="4"/>
      <c r="W306" s="283"/>
      <c r="X306" s="281"/>
      <c r="Y306" s="4"/>
    </row>
    <row r="307" spans="1:25" ht="12.9" customHeight="1">
      <c r="A307" s="295"/>
      <c r="B307" s="295"/>
      <c r="C307" s="293"/>
      <c r="D307" s="293"/>
      <c r="E307" s="295"/>
      <c r="F307" s="295"/>
      <c r="G307" s="293"/>
      <c r="H307" s="293"/>
      <c r="J307" s="4"/>
      <c r="K307" s="4"/>
      <c r="M307" s="4"/>
      <c r="N307" s="4"/>
      <c r="P307" s="4"/>
      <c r="W307" s="283"/>
      <c r="X307" s="281"/>
      <c r="Y307" s="4"/>
    </row>
    <row r="308" spans="1:25" ht="12.9" customHeight="1">
      <c r="A308" s="295"/>
      <c r="B308" s="295"/>
      <c r="C308" s="293"/>
      <c r="D308" s="293"/>
      <c r="E308" s="295"/>
      <c r="F308" s="295"/>
      <c r="G308" s="293"/>
      <c r="H308" s="293"/>
      <c r="J308" s="4"/>
      <c r="K308" s="4"/>
      <c r="M308" s="4"/>
      <c r="N308" s="4"/>
      <c r="P308" s="4"/>
      <c r="W308" s="283"/>
      <c r="X308" s="281"/>
      <c r="Y308" s="4"/>
    </row>
    <row r="309" spans="1:25" ht="12.9" customHeight="1">
      <c r="A309" s="295"/>
      <c r="B309" s="295"/>
      <c r="C309" s="293"/>
      <c r="D309" s="293"/>
      <c r="E309" s="295"/>
      <c r="F309" s="295"/>
      <c r="G309" s="293"/>
      <c r="H309" s="293"/>
      <c r="J309" s="4"/>
      <c r="K309" s="4"/>
      <c r="M309" s="4"/>
      <c r="N309" s="4"/>
      <c r="P309" s="4"/>
      <c r="W309" s="283"/>
      <c r="X309" s="281"/>
      <c r="Y309" s="4"/>
    </row>
    <row r="310" spans="1:25" ht="12.9" customHeight="1">
      <c r="A310" s="295"/>
      <c r="B310" s="295"/>
      <c r="C310" s="293"/>
      <c r="D310" s="293"/>
      <c r="E310" s="295"/>
      <c r="F310" s="295"/>
      <c r="G310" s="293"/>
      <c r="H310" s="293"/>
      <c r="J310" s="4"/>
      <c r="K310" s="4"/>
      <c r="M310" s="4"/>
      <c r="N310" s="4"/>
      <c r="P310" s="4"/>
      <c r="W310" s="283"/>
      <c r="X310" s="281"/>
      <c r="Y310" s="4"/>
    </row>
    <row r="311" spans="1:25" ht="12.9" customHeight="1">
      <c r="A311" s="295"/>
      <c r="B311" s="295"/>
      <c r="C311" s="293"/>
      <c r="D311" s="293"/>
      <c r="E311" s="295"/>
      <c r="F311" s="295"/>
      <c r="G311" s="293"/>
      <c r="H311" s="293"/>
      <c r="J311" s="4"/>
      <c r="K311" s="4"/>
      <c r="M311" s="4"/>
      <c r="N311" s="4"/>
      <c r="P311" s="4"/>
      <c r="W311" s="283"/>
      <c r="X311" s="281"/>
      <c r="Y311" s="4"/>
    </row>
    <row r="312" spans="1:25" ht="12.9" customHeight="1">
      <c r="A312" s="295"/>
      <c r="B312" s="295"/>
      <c r="C312" s="293"/>
      <c r="D312" s="293"/>
      <c r="E312" s="295"/>
      <c r="F312" s="295"/>
      <c r="G312" s="293"/>
      <c r="H312" s="293"/>
      <c r="J312" s="4"/>
      <c r="K312" s="4"/>
      <c r="M312" s="4"/>
      <c r="N312" s="4"/>
      <c r="P312" s="4"/>
      <c r="W312" s="283"/>
      <c r="X312" s="281"/>
      <c r="Y312" s="4"/>
    </row>
    <row r="313" spans="1:25" ht="12.9" customHeight="1">
      <c r="A313" s="295"/>
      <c r="B313" s="295"/>
      <c r="C313" s="293"/>
      <c r="D313" s="293"/>
      <c r="E313" s="295"/>
      <c r="F313" s="295"/>
      <c r="G313" s="293"/>
      <c r="H313" s="293"/>
      <c r="J313" s="4"/>
      <c r="K313" s="4"/>
      <c r="M313" s="4"/>
      <c r="N313" s="4"/>
      <c r="P313" s="4"/>
      <c r="W313" s="283"/>
      <c r="X313" s="281"/>
      <c r="Y313" s="4"/>
    </row>
    <row r="314" spans="1:25" ht="12.9" customHeight="1">
      <c r="A314" s="295"/>
      <c r="B314" s="295"/>
      <c r="C314" s="293"/>
      <c r="D314" s="293"/>
      <c r="E314" s="295"/>
      <c r="F314" s="295"/>
      <c r="G314" s="293"/>
      <c r="H314" s="293"/>
      <c r="J314" s="4"/>
      <c r="K314" s="4"/>
      <c r="M314" s="4"/>
      <c r="N314" s="4"/>
      <c r="P314" s="4"/>
      <c r="W314" s="283"/>
      <c r="X314" s="281"/>
      <c r="Y314" s="4"/>
    </row>
    <row r="315" spans="1:25" ht="12.9" customHeight="1">
      <c r="A315" s="295"/>
      <c r="B315" s="295"/>
      <c r="C315" s="293"/>
      <c r="D315" s="293"/>
      <c r="E315" s="295"/>
      <c r="F315" s="295"/>
      <c r="G315" s="293"/>
      <c r="H315" s="293"/>
      <c r="J315" s="4"/>
      <c r="K315" s="4"/>
      <c r="M315" s="4"/>
      <c r="N315" s="4"/>
      <c r="P315" s="4"/>
      <c r="W315" s="283"/>
      <c r="X315" s="281"/>
      <c r="Y315" s="4"/>
    </row>
    <row r="316" spans="1:25" ht="12.9" customHeight="1">
      <c r="A316" s="295"/>
      <c r="B316" s="295"/>
      <c r="C316" s="293"/>
      <c r="D316" s="293"/>
      <c r="E316" s="295"/>
      <c r="F316" s="295"/>
      <c r="G316" s="293"/>
      <c r="H316" s="293"/>
      <c r="J316" s="4"/>
      <c r="K316" s="4"/>
      <c r="M316" s="4"/>
      <c r="N316" s="4"/>
      <c r="P316" s="4"/>
      <c r="W316" s="283"/>
      <c r="X316" s="281"/>
      <c r="Y316" s="4"/>
    </row>
    <row r="317" spans="1:25" ht="12.9" customHeight="1">
      <c r="A317" s="295"/>
      <c r="B317" s="295"/>
      <c r="C317" s="293"/>
      <c r="D317" s="293"/>
      <c r="E317" s="295"/>
      <c r="F317" s="295"/>
      <c r="G317" s="293"/>
      <c r="H317" s="293"/>
      <c r="J317" s="4"/>
      <c r="K317" s="4"/>
      <c r="M317" s="4"/>
      <c r="N317" s="4"/>
      <c r="P317" s="4"/>
      <c r="W317" s="283"/>
      <c r="X317" s="281"/>
      <c r="Y317" s="4"/>
    </row>
    <row r="318" spans="1:25" ht="12.9" customHeight="1">
      <c r="A318" s="295"/>
      <c r="B318" s="295"/>
      <c r="C318" s="293"/>
      <c r="D318" s="293"/>
      <c r="E318" s="295"/>
      <c r="F318" s="295"/>
      <c r="G318" s="293"/>
      <c r="H318" s="293"/>
      <c r="J318" s="4"/>
      <c r="K318" s="4"/>
      <c r="M318" s="4"/>
      <c r="N318" s="4"/>
      <c r="P318" s="4"/>
      <c r="W318" s="283"/>
      <c r="X318" s="281"/>
      <c r="Y318" s="4"/>
    </row>
    <row r="319" spans="1:25" ht="12.9" customHeight="1">
      <c r="A319" s="295"/>
      <c r="B319" s="295"/>
      <c r="C319" s="293"/>
      <c r="D319" s="293"/>
      <c r="E319" s="295"/>
      <c r="F319" s="295"/>
      <c r="G319" s="293"/>
      <c r="H319" s="293"/>
      <c r="J319" s="4"/>
      <c r="K319" s="4"/>
      <c r="M319" s="4"/>
      <c r="N319" s="4"/>
      <c r="P319" s="4"/>
      <c r="W319" s="283"/>
      <c r="X319" s="281"/>
      <c r="Y319" s="4"/>
    </row>
    <row r="320" spans="1:25" ht="12.9" customHeight="1">
      <c r="A320" s="295"/>
      <c r="B320" s="295"/>
      <c r="C320" s="293"/>
      <c r="D320" s="293"/>
      <c r="E320" s="295"/>
      <c r="F320" s="295"/>
      <c r="G320" s="293"/>
      <c r="H320" s="293"/>
      <c r="J320" s="4"/>
      <c r="K320" s="4"/>
      <c r="M320" s="4"/>
      <c r="N320" s="4"/>
      <c r="P320" s="4"/>
      <c r="W320" s="283"/>
      <c r="X320" s="281"/>
      <c r="Y320" s="4"/>
    </row>
    <row r="321" spans="1:25" ht="12.9" customHeight="1">
      <c r="A321" s="295"/>
      <c r="B321" s="295"/>
      <c r="C321" s="293"/>
      <c r="D321" s="293"/>
      <c r="E321" s="295"/>
      <c r="F321" s="295"/>
      <c r="G321" s="293"/>
      <c r="H321" s="293"/>
      <c r="J321" s="4"/>
      <c r="K321" s="4"/>
      <c r="M321" s="4"/>
      <c r="N321" s="4"/>
      <c r="P321" s="4"/>
      <c r="W321" s="283"/>
      <c r="X321" s="281"/>
      <c r="Y321" s="4"/>
    </row>
    <row r="322" spans="1:25" ht="12.9" customHeight="1">
      <c r="A322" s="295"/>
      <c r="B322" s="295"/>
      <c r="C322" s="293"/>
      <c r="D322" s="293"/>
      <c r="E322" s="295"/>
      <c r="F322" s="295"/>
      <c r="G322" s="293"/>
      <c r="H322" s="293"/>
      <c r="J322" s="4"/>
      <c r="K322" s="4"/>
      <c r="M322" s="4"/>
      <c r="N322" s="4"/>
      <c r="P322" s="4"/>
      <c r="W322" s="283"/>
      <c r="X322" s="281"/>
      <c r="Y322" s="4"/>
    </row>
    <row r="323" spans="1:25" ht="12.9" customHeight="1">
      <c r="A323" s="295"/>
      <c r="B323" s="295"/>
      <c r="C323" s="293"/>
      <c r="D323" s="293"/>
      <c r="E323" s="295"/>
      <c r="F323" s="295"/>
      <c r="G323" s="293"/>
      <c r="H323" s="293"/>
      <c r="J323" s="4"/>
      <c r="K323" s="4"/>
      <c r="M323" s="4"/>
      <c r="N323" s="4"/>
      <c r="P323" s="4"/>
      <c r="W323" s="283"/>
      <c r="X323" s="281"/>
      <c r="Y323" s="4"/>
    </row>
    <row r="324" spans="1:25" ht="12.9" customHeight="1">
      <c r="A324" s="295"/>
      <c r="B324" s="295"/>
      <c r="C324" s="293"/>
      <c r="D324" s="293"/>
      <c r="E324" s="295"/>
      <c r="F324" s="295"/>
      <c r="G324" s="293"/>
      <c r="H324" s="293"/>
      <c r="J324" s="4"/>
      <c r="K324" s="4"/>
      <c r="M324" s="4"/>
      <c r="N324" s="4"/>
      <c r="P324" s="4"/>
      <c r="W324" s="283"/>
      <c r="X324" s="281"/>
      <c r="Y324" s="4"/>
    </row>
    <row r="325" spans="1:25" ht="12.9" customHeight="1">
      <c r="A325" s="295"/>
      <c r="B325" s="295"/>
      <c r="C325" s="293"/>
      <c r="D325" s="293"/>
      <c r="E325" s="295"/>
      <c r="F325" s="295"/>
      <c r="G325" s="293"/>
      <c r="H325" s="293"/>
      <c r="J325" s="4"/>
      <c r="K325" s="4"/>
      <c r="M325" s="4"/>
      <c r="N325" s="4"/>
      <c r="P325" s="4"/>
      <c r="W325" s="283"/>
      <c r="X325" s="281"/>
      <c r="Y325" s="4"/>
    </row>
    <row r="326" spans="1:25" ht="12.9" customHeight="1">
      <c r="A326" s="295"/>
      <c r="B326" s="295"/>
      <c r="C326" s="293"/>
      <c r="D326" s="293"/>
      <c r="E326" s="295"/>
      <c r="F326" s="295"/>
      <c r="G326" s="293"/>
      <c r="H326" s="293"/>
      <c r="J326" s="4"/>
      <c r="K326" s="4"/>
      <c r="M326" s="4"/>
      <c r="N326" s="4"/>
      <c r="P326" s="4"/>
      <c r="W326" s="283"/>
      <c r="X326" s="281"/>
      <c r="Y326" s="4"/>
    </row>
    <row r="327" spans="1:25" ht="12.9" customHeight="1">
      <c r="A327" s="295"/>
      <c r="B327" s="295"/>
      <c r="C327" s="293"/>
      <c r="D327" s="293"/>
      <c r="E327" s="295"/>
      <c r="F327" s="295"/>
      <c r="G327" s="293"/>
      <c r="H327" s="293"/>
      <c r="J327" s="4"/>
      <c r="K327" s="4"/>
      <c r="M327" s="4"/>
      <c r="N327" s="4"/>
      <c r="P327" s="4"/>
      <c r="W327" s="283"/>
      <c r="X327" s="281"/>
      <c r="Y327" s="4"/>
    </row>
    <row r="328" spans="1:25" ht="12.9" customHeight="1">
      <c r="A328" s="295"/>
      <c r="B328" s="295"/>
      <c r="C328" s="293"/>
      <c r="D328" s="293"/>
      <c r="E328" s="295"/>
      <c r="F328" s="295"/>
      <c r="G328" s="293"/>
      <c r="H328" s="293"/>
      <c r="J328" s="4"/>
      <c r="K328" s="4"/>
      <c r="M328" s="4"/>
      <c r="N328" s="4"/>
      <c r="P328" s="4"/>
      <c r="W328" s="283"/>
      <c r="X328" s="281"/>
      <c r="Y328" s="4"/>
    </row>
    <row r="329" spans="1:25" ht="12.9" customHeight="1">
      <c r="A329" s="295"/>
      <c r="B329" s="295"/>
      <c r="C329" s="293"/>
      <c r="D329" s="293"/>
      <c r="E329" s="295"/>
      <c r="F329" s="295"/>
      <c r="G329" s="293"/>
      <c r="H329" s="293"/>
      <c r="J329" s="4"/>
      <c r="K329" s="4"/>
      <c r="M329" s="4"/>
      <c r="N329" s="4"/>
      <c r="P329" s="4"/>
      <c r="W329" s="283"/>
      <c r="X329" s="281"/>
      <c r="Y329" s="4"/>
    </row>
    <row r="330" spans="1:25" ht="12.9" customHeight="1">
      <c r="A330" s="295"/>
      <c r="B330" s="295"/>
      <c r="C330" s="293"/>
      <c r="D330" s="293"/>
      <c r="E330" s="295"/>
      <c r="F330" s="295"/>
      <c r="G330" s="293"/>
      <c r="H330" s="293"/>
      <c r="J330" s="4"/>
      <c r="K330" s="4"/>
      <c r="M330" s="4"/>
      <c r="N330" s="4"/>
      <c r="P330" s="4"/>
      <c r="W330" s="283"/>
      <c r="X330" s="281"/>
      <c r="Y330" s="4"/>
    </row>
    <row r="331" spans="1:25" ht="12.9" customHeight="1">
      <c r="A331" s="295"/>
      <c r="B331" s="295"/>
      <c r="C331" s="293"/>
      <c r="D331" s="293"/>
      <c r="E331" s="295"/>
      <c r="F331" s="295"/>
      <c r="G331" s="293"/>
      <c r="H331" s="293"/>
      <c r="J331" s="4"/>
      <c r="K331" s="4"/>
      <c r="M331" s="4"/>
      <c r="N331" s="4"/>
      <c r="P331" s="4"/>
      <c r="W331" s="283"/>
      <c r="X331" s="281"/>
      <c r="Y331" s="4"/>
    </row>
    <row r="332" spans="1:25" ht="12.9" customHeight="1">
      <c r="A332" s="295"/>
      <c r="B332" s="295"/>
      <c r="C332" s="293"/>
      <c r="D332" s="293"/>
      <c r="E332" s="295"/>
      <c r="F332" s="295"/>
      <c r="G332" s="293"/>
      <c r="H332" s="293"/>
      <c r="J332" s="4"/>
      <c r="K332" s="4"/>
      <c r="M332" s="4"/>
      <c r="N332" s="4"/>
      <c r="P332" s="4"/>
      <c r="W332" s="283"/>
      <c r="X332" s="281"/>
      <c r="Y332" s="4"/>
    </row>
    <row r="333" spans="1:25" ht="12.9" customHeight="1">
      <c r="A333" s="295"/>
      <c r="B333" s="295"/>
      <c r="C333" s="293"/>
      <c r="D333" s="293"/>
      <c r="E333" s="295"/>
      <c r="F333" s="295"/>
      <c r="G333" s="293"/>
      <c r="H333" s="293"/>
      <c r="J333" s="4"/>
      <c r="K333" s="4"/>
      <c r="M333" s="4"/>
      <c r="N333" s="4"/>
      <c r="P333" s="4"/>
      <c r="W333" s="283"/>
      <c r="X333" s="281"/>
      <c r="Y333" s="4"/>
    </row>
    <row r="334" spans="1:25" ht="12.9" customHeight="1">
      <c r="A334" s="295"/>
      <c r="B334" s="295"/>
      <c r="C334" s="293"/>
      <c r="D334" s="293"/>
      <c r="E334" s="295"/>
      <c r="F334" s="295"/>
      <c r="G334" s="293"/>
      <c r="H334" s="293"/>
      <c r="J334" s="4"/>
      <c r="K334" s="4"/>
      <c r="M334" s="4"/>
      <c r="N334" s="4"/>
      <c r="P334" s="4"/>
      <c r="W334" s="283"/>
      <c r="X334" s="281"/>
      <c r="Y334" s="4"/>
    </row>
    <row r="335" spans="1:25" ht="12.9" customHeight="1">
      <c r="A335" s="295"/>
      <c r="B335" s="295"/>
      <c r="C335" s="293"/>
      <c r="D335" s="293"/>
      <c r="E335" s="295"/>
      <c r="F335" s="295"/>
      <c r="G335" s="293"/>
      <c r="H335" s="293"/>
      <c r="J335" s="4"/>
      <c r="K335" s="4"/>
      <c r="M335" s="4"/>
      <c r="N335" s="4"/>
      <c r="P335" s="4"/>
      <c r="W335" s="283"/>
      <c r="X335" s="281"/>
      <c r="Y335" s="4"/>
    </row>
    <row r="336" spans="1:25" ht="12.9" customHeight="1">
      <c r="A336" s="295"/>
      <c r="B336" s="295"/>
      <c r="C336" s="293"/>
      <c r="D336" s="293"/>
      <c r="E336" s="295"/>
      <c r="F336" s="295"/>
      <c r="G336" s="293"/>
      <c r="H336" s="293"/>
      <c r="J336" s="4"/>
      <c r="K336" s="4"/>
      <c r="M336" s="4"/>
      <c r="N336" s="4"/>
      <c r="P336" s="4"/>
      <c r="W336" s="283"/>
      <c r="X336" s="281"/>
      <c r="Y336" s="4"/>
    </row>
    <row r="337" spans="1:25" ht="12.9" customHeight="1">
      <c r="A337" s="295"/>
      <c r="B337" s="295"/>
      <c r="C337" s="293"/>
      <c r="D337" s="293"/>
      <c r="E337" s="295"/>
      <c r="F337" s="295"/>
      <c r="G337" s="293"/>
      <c r="H337" s="293"/>
      <c r="J337" s="4"/>
      <c r="K337" s="4"/>
      <c r="M337" s="4"/>
      <c r="N337" s="4"/>
      <c r="P337" s="4"/>
      <c r="W337" s="283"/>
      <c r="X337" s="281"/>
      <c r="Y337" s="4"/>
    </row>
    <row r="338" spans="1:25" ht="12.9" customHeight="1">
      <c r="A338" s="295"/>
      <c r="B338" s="295"/>
      <c r="C338" s="293"/>
      <c r="D338" s="293"/>
      <c r="E338" s="295"/>
      <c r="F338" s="295"/>
      <c r="G338" s="293"/>
      <c r="H338" s="293"/>
      <c r="J338" s="4"/>
      <c r="K338" s="4"/>
      <c r="M338" s="4"/>
      <c r="N338" s="4"/>
      <c r="P338" s="4"/>
      <c r="W338" s="283"/>
      <c r="X338" s="281"/>
      <c r="Y338" s="4"/>
    </row>
    <row r="339" spans="1:25" ht="12.9" customHeight="1">
      <c r="A339" s="295"/>
      <c r="B339" s="295"/>
      <c r="C339" s="293"/>
      <c r="D339" s="293"/>
      <c r="E339" s="295"/>
      <c r="F339" s="295"/>
      <c r="G339" s="293"/>
      <c r="H339" s="293"/>
      <c r="J339" s="4"/>
      <c r="K339" s="4"/>
      <c r="M339" s="4"/>
      <c r="N339" s="4"/>
      <c r="P339" s="4"/>
      <c r="W339" s="283"/>
      <c r="X339" s="281"/>
      <c r="Y339" s="4"/>
    </row>
    <row r="340" spans="1:25" ht="12.9" customHeight="1">
      <c r="A340" s="295"/>
      <c r="B340" s="295"/>
      <c r="C340" s="293"/>
      <c r="D340" s="293"/>
      <c r="E340" s="295"/>
      <c r="F340" s="295"/>
      <c r="G340" s="293"/>
      <c r="H340" s="293"/>
      <c r="J340" s="4"/>
      <c r="K340" s="4"/>
      <c r="M340" s="4"/>
      <c r="N340" s="4"/>
      <c r="P340" s="4"/>
      <c r="W340" s="283"/>
      <c r="X340" s="281"/>
      <c r="Y340" s="4"/>
    </row>
    <row r="341" spans="1:25" ht="12.9" customHeight="1">
      <c r="A341" s="295"/>
      <c r="B341" s="295"/>
      <c r="C341" s="293"/>
      <c r="D341" s="293"/>
      <c r="E341" s="295"/>
      <c r="F341" s="295"/>
      <c r="G341" s="293"/>
      <c r="H341" s="293"/>
      <c r="J341" s="4"/>
      <c r="K341" s="4"/>
      <c r="M341" s="4"/>
      <c r="N341" s="4"/>
      <c r="P341" s="4"/>
      <c r="W341" s="283"/>
      <c r="X341" s="281"/>
      <c r="Y341" s="4"/>
    </row>
    <row r="342" spans="1:25" ht="12.9" customHeight="1">
      <c r="A342" s="295"/>
      <c r="B342" s="295"/>
      <c r="C342" s="293"/>
      <c r="D342" s="293"/>
      <c r="E342" s="295"/>
      <c r="F342" s="295"/>
      <c r="G342" s="293"/>
      <c r="H342" s="293"/>
      <c r="J342" s="4"/>
      <c r="K342" s="4"/>
      <c r="M342" s="4"/>
      <c r="N342" s="4"/>
      <c r="P342" s="4"/>
      <c r="W342" s="283"/>
      <c r="X342" s="281"/>
      <c r="Y342" s="4"/>
    </row>
    <row r="343" spans="1:25" ht="12.9" customHeight="1">
      <c r="A343" s="295"/>
      <c r="B343" s="295"/>
      <c r="C343" s="293"/>
      <c r="D343" s="293"/>
      <c r="E343" s="295"/>
      <c r="F343" s="295"/>
      <c r="G343" s="293"/>
      <c r="H343" s="293"/>
      <c r="J343" s="4"/>
      <c r="K343" s="4"/>
      <c r="M343" s="4"/>
      <c r="N343" s="4"/>
      <c r="P343" s="4"/>
      <c r="W343" s="283"/>
      <c r="X343" s="281"/>
      <c r="Y343" s="4"/>
    </row>
    <row r="344" spans="1:25" ht="12.9" customHeight="1">
      <c r="A344" s="295"/>
      <c r="B344" s="295"/>
      <c r="C344" s="293"/>
      <c r="D344" s="293"/>
      <c r="E344" s="295"/>
      <c r="F344" s="295"/>
      <c r="G344" s="293"/>
      <c r="H344" s="293"/>
      <c r="J344" s="4"/>
      <c r="K344" s="4"/>
      <c r="M344" s="4"/>
      <c r="N344" s="4"/>
      <c r="P344" s="4"/>
      <c r="W344" s="283"/>
      <c r="X344" s="281"/>
      <c r="Y344" s="4"/>
    </row>
    <row r="345" spans="1:25" ht="12.9" customHeight="1">
      <c r="A345" s="295"/>
      <c r="B345" s="295"/>
      <c r="C345" s="293"/>
      <c r="D345" s="293"/>
      <c r="E345" s="295"/>
      <c r="F345" s="295"/>
      <c r="G345" s="293"/>
      <c r="H345" s="293"/>
      <c r="J345" s="4"/>
      <c r="K345" s="4"/>
      <c r="M345" s="4"/>
      <c r="N345" s="4"/>
      <c r="P345" s="4"/>
      <c r="W345" s="283"/>
      <c r="X345" s="281"/>
      <c r="Y345" s="4"/>
    </row>
    <row r="346" spans="1:25" ht="12.9" customHeight="1">
      <c r="A346" s="295"/>
      <c r="B346" s="295"/>
      <c r="C346" s="293"/>
      <c r="D346" s="293"/>
      <c r="E346" s="295"/>
      <c r="F346" s="295"/>
      <c r="G346" s="293"/>
      <c r="H346" s="293"/>
      <c r="J346" s="4"/>
      <c r="K346" s="4"/>
      <c r="M346" s="4"/>
      <c r="N346" s="4"/>
      <c r="P346" s="4"/>
      <c r="W346" s="283"/>
      <c r="X346" s="281"/>
      <c r="Y346" s="4"/>
    </row>
    <row r="347" spans="1:25" ht="12.9" customHeight="1">
      <c r="A347" s="295"/>
      <c r="B347" s="295"/>
      <c r="C347" s="293"/>
      <c r="D347" s="293"/>
      <c r="E347" s="295"/>
      <c r="F347" s="295"/>
      <c r="G347" s="293"/>
      <c r="H347" s="293"/>
      <c r="J347" s="4"/>
      <c r="K347" s="4"/>
      <c r="M347" s="4"/>
      <c r="N347" s="4"/>
      <c r="P347" s="4"/>
      <c r="W347" s="283"/>
      <c r="X347" s="281"/>
      <c r="Y347" s="4"/>
    </row>
    <row r="348" spans="1:25" ht="12.9" customHeight="1">
      <c r="A348" s="295"/>
      <c r="B348" s="295"/>
      <c r="C348" s="293"/>
      <c r="D348" s="293"/>
      <c r="E348" s="295"/>
      <c r="F348" s="295"/>
      <c r="G348" s="293"/>
      <c r="H348" s="293"/>
      <c r="J348" s="4"/>
      <c r="K348" s="4"/>
      <c r="M348" s="4"/>
      <c r="N348" s="4"/>
      <c r="P348" s="4"/>
      <c r="W348" s="283"/>
      <c r="X348" s="281"/>
      <c r="Y348" s="4"/>
    </row>
    <row r="349" spans="1:25" ht="12.9" customHeight="1">
      <c r="A349" s="295"/>
      <c r="B349" s="295"/>
      <c r="C349" s="293"/>
      <c r="D349" s="293"/>
      <c r="E349" s="295"/>
      <c r="F349" s="295"/>
      <c r="G349" s="293"/>
      <c r="H349" s="293"/>
      <c r="J349" s="4"/>
      <c r="K349" s="4"/>
      <c r="M349" s="4"/>
      <c r="N349" s="4"/>
      <c r="P349" s="4"/>
      <c r="W349" s="283"/>
      <c r="X349" s="281"/>
      <c r="Y349" s="4"/>
    </row>
  </sheetData>
  <phoneticPr fontId="78"/>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潤 蓑津</cp:lastModifiedBy>
  <cp:lastPrinted>2023-09-06T02:52:46Z</cp:lastPrinted>
  <dcterms:created xsi:type="dcterms:W3CDTF">2020-07-31T13:59:35Z</dcterms:created>
  <dcterms:modified xsi:type="dcterms:W3CDTF">2023-09-07T01:23:17Z</dcterms:modified>
</cp:coreProperties>
</file>